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5685" windowWidth="20730" windowHeight="7020" tabRatio="941"/>
  </bookViews>
  <sheets>
    <sheet name="Souhrnná cenová kalkulace" sheetId="33" r:id="rId1"/>
    <sheet name="TO Ústí nad Labem západ" sheetId="1" r:id="rId2"/>
    <sheet name="TO Ústí nad Labem hl.n. sever" sheetId="2" r:id="rId3"/>
    <sheet name="TO Lovosice" sheetId="3" r:id="rId4"/>
    <sheet name="TO Roudnice n.L." sheetId="35" r:id="rId5"/>
    <sheet name="TO Roudnice n.L. Straškov" sheetId="36" r:id="rId6"/>
    <sheet name="SSZT UNL západ St.1" sheetId="37" r:id="rId7"/>
    <sheet name="SSZT UNL západ St.5" sheetId="38" r:id="rId8"/>
    <sheet name="SSZT UNL sever Ústř.stavědlo" sheetId="39" r:id="rId9"/>
    <sheet name="SSZT UNL jih " sheetId="40" r:id="rId10"/>
    <sheet name="SSZT Bohosudov" sheetId="41" r:id="rId11"/>
    <sheet name="SSZT Úpořiny" sheetId="42" r:id="rId12"/>
    <sheet name="SSZT Děčín budova KOMPAS" sheetId="43" r:id="rId13"/>
    <sheet name="SSZT Děčín ÚS budova ESA" sheetId="44" r:id="rId14"/>
    <sheet name="SSZT Prostřední Žleb" sheetId="45" r:id="rId15"/>
    <sheet name="SSZT Benešov n.Pl." sheetId="46" r:id="rId16"/>
    <sheet name="SSZT Rybniště" sheetId="47" r:id="rId17"/>
    <sheet name="SSZT Rumburk" sheetId="48" r:id="rId18"/>
    <sheet name="SSZT Varnsdorf" sheetId="49" r:id="rId19"/>
    <sheet name="Most - výpr.budova 9.+10.p." sheetId="4" r:id="rId20"/>
    <sheet name="Cheb, Wolkerova 12" sheetId="5" r:id="rId21"/>
    <sheet name="Karlovy Vary, Nákladní 21" sheetId="8" r:id="rId22"/>
    <sheet name="SEE Karlovy Vary - OTV" sheetId="6" r:id="rId23"/>
    <sheet name="SEE Cheb - OTV" sheetId="7" r:id="rId24"/>
    <sheet name="TO Františkovy Lázně" sheetId="10" r:id="rId25"/>
    <sheet name="TO Chodov" sheetId="11" r:id="rId26"/>
    <sheet name="TO Sokolov" sheetId="12" r:id="rId27"/>
    <sheet name="TO Karlovy Vary" sheetId="13" r:id="rId28"/>
    <sheet name="TO Nejdek" sheetId="14" r:id="rId29"/>
    <sheet name="TO Podbořany" sheetId="15" r:id="rId30"/>
    <sheet name="TO Tršnice" sheetId="16" r:id="rId31"/>
    <sheet name="TO Žlutice" sheetId="17" r:id="rId32"/>
    <sheet name="TO Ostrov nad Ohří" sheetId="27" r:id="rId33"/>
    <sheet name="UO Blatno u Jesenice " sheetId="18" r:id="rId34"/>
    <sheet name="UO Sokolov" sheetId="19" r:id="rId35"/>
    <sheet name="RZZ Dasnice" sheetId="20" r:id="rId36"/>
    <sheet name="UO Kynšperk n.O." sheetId="21" r:id="rId37"/>
    <sheet name="UO Tršnice" sheetId="22" r:id="rId38"/>
    <sheet name="UO Františkovy Lázně" sheetId="23" r:id="rId39"/>
    <sheet name="UO Cheb" sheetId="28" r:id="rId40"/>
    <sheet name="UO Mariánské Lázně" sheetId="29" r:id="rId41"/>
    <sheet name="UO Karlovy Vary" sheetId="32" r:id="rId42"/>
    <sheet name="SSZT Stavědlo Lovosice Jih" sheetId="34" r:id="rId43"/>
    <sheet name="Lovosice Žižkova" sheetId="30" r:id="rId44"/>
    <sheet name="Ústřední stavědlo Lovosice Jih" sheetId="31" r:id="rId45"/>
    <sheet name="Ústřední stavědlo Hněvice" sheetId="26" r:id="rId46"/>
  </sheets>
  <definedNames>
    <definedName name="E" localSheetId="43">#REF!</definedName>
    <definedName name="E" localSheetId="15">#REF!</definedName>
    <definedName name="E" localSheetId="10">#REF!</definedName>
    <definedName name="E" localSheetId="12">#REF!</definedName>
    <definedName name="E" localSheetId="13">#REF!</definedName>
    <definedName name="E" localSheetId="14">#REF!</definedName>
    <definedName name="E" localSheetId="17">#REF!</definedName>
    <definedName name="E" localSheetId="16">#REF!</definedName>
    <definedName name="E" localSheetId="42">#REF!</definedName>
    <definedName name="E" localSheetId="9">#REF!</definedName>
    <definedName name="E" localSheetId="8">#REF!</definedName>
    <definedName name="E" localSheetId="6">#REF!</definedName>
    <definedName name="E" localSheetId="7">#REF!</definedName>
    <definedName name="E" localSheetId="11">#REF!</definedName>
    <definedName name="E" localSheetId="18">#REF!</definedName>
    <definedName name="E" localSheetId="4">#REF!</definedName>
    <definedName name="E" localSheetId="5">#REF!</definedName>
    <definedName name="E" localSheetId="41">#REF!</definedName>
    <definedName name="E" localSheetId="44">#REF!</definedName>
    <definedName name="E">#REF!</definedName>
  </definedNames>
  <calcPr calcId="145621"/>
</workbook>
</file>

<file path=xl/calcChain.xml><?xml version="1.0" encoding="utf-8"?>
<calcChain xmlns="http://schemas.openxmlformats.org/spreadsheetml/2006/main">
  <c r="E5" i="33" l="1"/>
  <c r="E24" i="33"/>
  <c r="E46" i="33"/>
  <c r="E99" i="33"/>
  <c r="E77" i="33"/>
  <c r="E58" i="33"/>
  <c r="B99" i="33" l="1"/>
  <c r="C99" i="33"/>
  <c r="D99" i="33" s="1"/>
  <c r="G11" i="45"/>
  <c r="G16" i="45" s="1"/>
  <c r="B75" i="33"/>
  <c r="B74" i="33"/>
  <c r="C74" i="33" s="1"/>
  <c r="D74" i="33" s="1"/>
  <c r="B73" i="33"/>
  <c r="C73" i="33" s="1"/>
  <c r="D73" i="33" s="1"/>
  <c r="B72" i="33"/>
  <c r="B71" i="33"/>
  <c r="B70" i="33"/>
  <c r="B69" i="33"/>
  <c r="B22" i="33"/>
  <c r="C22" i="33" s="1"/>
  <c r="D22" i="33" s="1"/>
  <c r="B21" i="33"/>
  <c r="C21" i="33" s="1"/>
  <c r="D21" i="33" s="1"/>
  <c r="B20" i="33"/>
  <c r="C20" i="33" s="1"/>
  <c r="D20" i="33" s="1"/>
  <c r="B19" i="33"/>
  <c r="C19" i="33" s="1"/>
  <c r="D19" i="33" s="1"/>
  <c r="B18" i="33"/>
  <c r="C18" i="33" s="1"/>
  <c r="D18" i="33" s="1"/>
  <c r="B17" i="33"/>
  <c r="C17" i="33" s="1"/>
  <c r="D17" i="33" s="1"/>
  <c r="B16" i="33"/>
  <c r="C16" i="33" s="1"/>
  <c r="D16" i="33" s="1"/>
  <c r="C75" i="33"/>
  <c r="D75" i="33" s="1"/>
  <c r="C72" i="33"/>
  <c r="D72" i="33" s="1"/>
  <c r="C71" i="33"/>
  <c r="D71" i="33" s="1"/>
  <c r="C70" i="33"/>
  <c r="D70" i="33" s="1"/>
  <c r="C69" i="33"/>
  <c r="D69" i="33" s="1"/>
  <c r="D68" i="33"/>
  <c r="C68" i="33"/>
  <c r="G14" i="49"/>
  <c r="G8" i="49"/>
  <c r="G6" i="48"/>
  <c r="G12" i="48" s="1"/>
  <c r="G10" i="47"/>
  <c r="G15" i="47" s="1"/>
  <c r="G9" i="46"/>
  <c r="G14" i="46" s="1"/>
  <c r="G13" i="44"/>
  <c r="G18" i="44" s="1"/>
  <c r="G17" i="43"/>
  <c r="G22" i="43" s="1"/>
  <c r="B68" i="33" l="1"/>
  <c r="B67" i="33"/>
  <c r="C67" i="33" s="1"/>
  <c r="D67" i="33" s="1"/>
  <c r="B66" i="33"/>
  <c r="C66" i="33" s="1"/>
  <c r="D66" i="33" s="1"/>
  <c r="B65" i="33"/>
  <c r="C65" i="33" s="1"/>
  <c r="D65" i="33" s="1"/>
  <c r="B63" i="33"/>
  <c r="C63" i="33" s="1"/>
  <c r="D63" i="33" s="1"/>
  <c r="B64" i="33"/>
  <c r="C64" i="33" s="1"/>
  <c r="D64" i="33" s="1"/>
  <c r="B46" i="33"/>
  <c r="C46" i="33" s="1"/>
  <c r="D46" i="33" s="1"/>
  <c r="B15" i="33"/>
  <c r="C15" i="33" s="1"/>
  <c r="D15" i="33" s="1"/>
  <c r="B14" i="33"/>
  <c r="C14" i="33" s="1"/>
  <c r="D14" i="33" s="1"/>
  <c r="B13" i="33"/>
  <c r="C13" i="33" s="1"/>
  <c r="D13" i="33" s="1"/>
  <c r="B12" i="33"/>
  <c r="C12" i="33" s="1"/>
  <c r="D12" i="33" s="1"/>
  <c r="B11" i="33"/>
  <c r="C11" i="33" s="1"/>
  <c r="D11" i="33" s="1"/>
  <c r="B10" i="33"/>
  <c r="C10" i="33" s="1"/>
  <c r="D10" i="33" s="1"/>
  <c r="G12" i="42"/>
  <c r="G18" i="42" s="1"/>
  <c r="G14" i="41"/>
  <c r="G19" i="41" s="1"/>
  <c r="G14" i="40"/>
  <c r="G19" i="40" s="1"/>
  <c r="G17" i="39"/>
  <c r="G22" i="39" s="1"/>
  <c r="G18" i="38"/>
  <c r="G23" i="38" s="1"/>
  <c r="G22" i="37"/>
  <c r="G27" i="37" s="1"/>
  <c r="B9" i="33" l="1"/>
  <c r="C9" i="33" s="1"/>
  <c r="D9" i="33" s="1"/>
  <c r="B8" i="33"/>
  <c r="C8" i="33" s="1"/>
  <c r="D8" i="33" s="1"/>
  <c r="B62" i="33"/>
  <c r="C62" i="33" s="1"/>
  <c r="D62" i="33" s="1"/>
  <c r="B61" i="33"/>
  <c r="C61" i="33"/>
  <c r="D61" i="33" s="1"/>
  <c r="G11" i="36"/>
  <c r="G17" i="36" s="1"/>
  <c r="G16" i="35"/>
  <c r="G22" i="35" s="1"/>
  <c r="G11" i="34" l="1"/>
  <c r="G17" i="34" s="1"/>
  <c r="B101" i="33"/>
  <c r="G26" i="31"/>
  <c r="B78" i="33" l="1"/>
  <c r="G60" i="8"/>
  <c r="B96" i="33" l="1"/>
  <c r="G25" i="28"/>
  <c r="G17" i="28"/>
  <c r="B102" i="33" l="1"/>
  <c r="B100" i="33"/>
  <c r="B98" i="33"/>
  <c r="B97" i="33"/>
  <c r="B95" i="33"/>
  <c r="B94" i="33"/>
  <c r="B93" i="33"/>
  <c r="B92" i="33"/>
  <c r="B91" i="33"/>
  <c r="B90" i="33"/>
  <c r="B89" i="33"/>
  <c r="B88" i="33"/>
  <c r="B87" i="33"/>
  <c r="B86" i="33"/>
  <c r="B85" i="33"/>
  <c r="B84" i="33"/>
  <c r="B83" i="33"/>
  <c r="B82" i="33"/>
  <c r="B81" i="33"/>
  <c r="B80" i="33"/>
  <c r="B79" i="33"/>
  <c r="B77" i="33"/>
  <c r="B76" i="33"/>
  <c r="B60" i="33"/>
  <c r="B59" i="33"/>
  <c r="B58" i="33"/>
  <c r="B49" i="33"/>
  <c r="B42" i="33"/>
  <c r="B41" i="33"/>
  <c r="B40" i="33"/>
  <c r="B39" i="33"/>
  <c r="B38" i="33"/>
  <c r="B37" i="33"/>
  <c r="B36" i="33"/>
  <c r="B35" i="33"/>
  <c r="B34" i="33"/>
  <c r="B33" i="33"/>
  <c r="B32" i="33"/>
  <c r="B31" i="33"/>
  <c r="B29" i="33"/>
  <c r="B28" i="33"/>
  <c r="B27" i="33"/>
  <c r="B26" i="33"/>
  <c r="B25" i="33"/>
  <c r="B24" i="33"/>
  <c r="C102" i="33" l="1"/>
  <c r="D102" i="33" s="1"/>
  <c r="C101" i="33"/>
  <c r="D101" i="33" s="1"/>
  <c r="C100" i="33"/>
  <c r="D100" i="33" s="1"/>
  <c r="C98" i="33"/>
  <c r="D98" i="33" s="1"/>
  <c r="C97" i="33"/>
  <c r="D97" i="33" s="1"/>
  <c r="C96" i="33"/>
  <c r="D96" i="33" s="1"/>
  <c r="C95" i="33"/>
  <c r="D95" i="33" s="1"/>
  <c r="C94" i="33"/>
  <c r="D94" i="33" s="1"/>
  <c r="C93" i="33"/>
  <c r="D93" i="33" s="1"/>
  <c r="C92" i="33"/>
  <c r="D92" i="33" s="1"/>
  <c r="C91" i="33"/>
  <c r="D91" i="33" s="1"/>
  <c r="C90" i="33"/>
  <c r="D90" i="33" s="1"/>
  <c r="C89" i="33"/>
  <c r="D89" i="33" s="1"/>
  <c r="C88" i="33"/>
  <c r="D88" i="33" s="1"/>
  <c r="C87" i="33"/>
  <c r="D87" i="33" s="1"/>
  <c r="C86" i="33"/>
  <c r="D86" i="33" s="1"/>
  <c r="C85" i="33"/>
  <c r="D85" i="33" s="1"/>
  <c r="C84" i="33"/>
  <c r="D84" i="33" s="1"/>
  <c r="C83" i="33"/>
  <c r="D83" i="33" s="1"/>
  <c r="C82" i="33"/>
  <c r="D82" i="33" s="1"/>
  <c r="C81" i="33"/>
  <c r="D81" i="33" s="1"/>
  <c r="C80" i="33"/>
  <c r="D80" i="33" s="1"/>
  <c r="C79" i="33"/>
  <c r="D79" i="33" s="1"/>
  <c r="C78" i="33"/>
  <c r="D78" i="33" s="1"/>
  <c r="C77" i="33"/>
  <c r="D77" i="33" s="1"/>
  <c r="C76" i="33"/>
  <c r="D76" i="33" s="1"/>
  <c r="C60" i="33"/>
  <c r="D60" i="33" s="1"/>
  <c r="C59" i="33"/>
  <c r="D59" i="33" s="1"/>
  <c r="C58" i="33"/>
  <c r="D58" i="33" s="1"/>
  <c r="C49" i="33" l="1"/>
  <c r="D49" i="33" s="1"/>
  <c r="C42" i="33"/>
  <c r="D42" i="33" s="1"/>
  <c r="C41" i="33"/>
  <c r="D41" i="33" s="1"/>
  <c r="C40" i="33"/>
  <c r="D40" i="33" s="1"/>
  <c r="C39" i="33"/>
  <c r="D39" i="33" s="1"/>
  <c r="C38" i="33"/>
  <c r="D38" i="33" s="1"/>
  <c r="C37" i="33"/>
  <c r="D37" i="33" s="1"/>
  <c r="C36" i="33"/>
  <c r="D36" i="33" s="1"/>
  <c r="C35" i="33"/>
  <c r="D35" i="33" s="1"/>
  <c r="C34" i="33"/>
  <c r="D34" i="33" s="1"/>
  <c r="C33" i="33"/>
  <c r="D33" i="33" s="1"/>
  <c r="C32" i="33"/>
  <c r="D32" i="33" s="1"/>
  <c r="C31" i="33"/>
  <c r="D31" i="33" s="1"/>
  <c r="C29" i="33"/>
  <c r="D29" i="33" s="1"/>
  <c r="C28" i="33"/>
  <c r="D28" i="33" s="1"/>
  <c r="C27" i="33"/>
  <c r="D27" i="33" s="1"/>
  <c r="C26" i="33"/>
  <c r="D26" i="33" s="1"/>
  <c r="C25" i="33"/>
  <c r="D25" i="33" s="1"/>
  <c r="C24" i="33"/>
  <c r="D24" i="33" s="1"/>
  <c r="G12" i="32" l="1"/>
  <c r="G14" i="16"/>
  <c r="G33" i="31"/>
  <c r="B48" i="33" l="1"/>
  <c r="C48" i="33" s="1"/>
  <c r="D48" i="33" s="1"/>
  <c r="G32" i="31"/>
  <c r="G34" i="31" s="1"/>
  <c r="G18" i="32"/>
  <c r="B45" i="33"/>
  <c r="C45" i="33" s="1"/>
  <c r="D45" i="33" s="1"/>
  <c r="G33" i="30"/>
  <c r="G39" i="30" l="1"/>
  <c r="B47" i="33"/>
  <c r="C47" i="33" s="1"/>
  <c r="D47" i="33" s="1"/>
  <c r="G10" i="28"/>
  <c r="B44" i="33" l="1"/>
  <c r="C44" i="33" s="1"/>
  <c r="D44" i="33" s="1"/>
  <c r="G33" i="28"/>
  <c r="B43" i="33"/>
  <c r="C43" i="33" s="1"/>
  <c r="D43" i="33" s="1"/>
  <c r="G10" i="29"/>
  <c r="G16" i="29" s="1"/>
  <c r="G15" i="27" l="1"/>
  <c r="G21" i="27" s="1"/>
  <c r="G18" i="26" l="1"/>
  <c r="G24" i="26" s="1"/>
  <c r="G10" i="23" l="1"/>
  <c r="G11" i="22"/>
  <c r="G17" i="22" s="1"/>
  <c r="G11" i="21"/>
  <c r="G9" i="20"/>
  <c r="G15" i="20" s="1"/>
  <c r="G11" i="19"/>
  <c r="G10" i="18"/>
  <c r="G16" i="18" s="1"/>
  <c r="G15" i="17"/>
  <c r="G13" i="15"/>
  <c r="G19" i="15" s="1"/>
  <c r="G19" i="14"/>
  <c r="G25" i="14" s="1"/>
  <c r="G18" i="13"/>
  <c r="G24" i="13" s="1"/>
  <c r="G11" i="12"/>
  <c r="B30" i="33" s="1"/>
  <c r="C30" i="33" s="1"/>
  <c r="D30" i="33" s="1"/>
  <c r="G19" i="11"/>
  <c r="G14" i="10"/>
  <c r="G20" i="10" s="1"/>
  <c r="G53" i="8"/>
  <c r="G13" i="7"/>
  <c r="G29" i="6"/>
  <c r="G35" i="6" s="1"/>
  <c r="G66" i="5"/>
  <c r="G44" i="4"/>
  <c r="B23" i="33" s="1"/>
  <c r="C23" i="33" s="1"/>
  <c r="D23" i="33" s="1"/>
  <c r="G22" i="3"/>
  <c r="B7" i="33" s="1"/>
  <c r="C7" i="33" s="1"/>
  <c r="D7" i="33" s="1"/>
  <c r="G30" i="2"/>
  <c r="G19" i="1"/>
  <c r="B5" i="33" s="1"/>
  <c r="G36" i="2" l="1"/>
  <c r="B6" i="33"/>
  <c r="C6" i="33" s="1"/>
  <c r="D6" i="33" s="1"/>
  <c r="C5" i="33"/>
  <c r="G19" i="7"/>
  <c r="G51" i="4"/>
  <c r="G72" i="5"/>
  <c r="G25" i="1"/>
  <c r="G28" i="3"/>
  <c r="G17" i="12"/>
  <c r="G20" i="16"/>
  <c r="G17" i="19"/>
  <c r="G17" i="21"/>
  <c r="G21" i="17"/>
  <c r="G25" i="11"/>
  <c r="G16" i="23"/>
  <c r="D5" i="33" l="1"/>
</calcChain>
</file>

<file path=xl/sharedStrings.xml><?xml version="1.0" encoding="utf-8"?>
<sst xmlns="http://schemas.openxmlformats.org/spreadsheetml/2006/main" count="3135" uniqueCount="578">
  <si>
    <t>TO Ústí nad Labem západ</t>
  </si>
  <si>
    <t>tel. 9724 24333</t>
  </si>
  <si>
    <t>VPS  p. Kučera Ivo</t>
  </si>
  <si>
    <t>číslo
dveří</t>
  </si>
  <si>
    <t>účel 
místnosti</t>
  </si>
  <si>
    <t>plocha
(m2)</t>
  </si>
  <si>
    <t>lino / koberec
(L) / (K)</t>
  </si>
  <si>
    <t>četnost
úklidu</t>
  </si>
  <si>
    <t>celkem za
měsíc / Kč
bez DPH</t>
  </si>
  <si>
    <t>DPH 21%</t>
  </si>
  <si>
    <t>kancelář
(vrchní mistr)</t>
  </si>
  <si>
    <t>L</t>
  </si>
  <si>
    <t>zamést a vytřít podlahu, vysypat koš a vyměnit odpadkový pytel, 1xT otřít prach z vybavení kanceláře včetně skříní, dveří, topení a okenních parapetů, odstranit pavučiny</t>
  </si>
  <si>
    <t>2xT</t>
  </si>
  <si>
    <t>kancelář
(THP)</t>
  </si>
  <si>
    <t>sklad</t>
  </si>
  <si>
    <t>kancelář
(VPS)</t>
  </si>
  <si>
    <t>kuchyňka</t>
  </si>
  <si>
    <t>kancelář
(mistr)</t>
  </si>
  <si>
    <t>archiv</t>
  </si>
  <si>
    <t>šatna č.1</t>
  </si>
  <si>
    <t>šatna č.2</t>
  </si>
  <si>
    <t>chodba</t>
  </si>
  <si>
    <t>O / D</t>
  </si>
  <si>
    <t>zamést a vytřít podlahu, vysypat koš a vyměnit odpadkový pytel, umýt obklady na stěnách, 1xT otřít prach z vybavení chodby, dveří, odstranit pavučiny</t>
  </si>
  <si>
    <t>zádveří</t>
  </si>
  <si>
    <t>D</t>
  </si>
  <si>
    <t>zamést a vytřít podlahu, vysypat koš a vyměnit odpadkový pytel, 1xT otřít prach z dveří, odstranit pavučiny</t>
  </si>
  <si>
    <t xml:space="preserve">WC ženy 
+ předsíň </t>
  </si>
  <si>
    <t>zamést a vytřít podlahu, vysypat koš a vyměnit odpadkový pytel, 1xT otřít prach z vybavení místnosti, dveří, topení a okenních parapetů, odstranit pavučiny, umýt obklady na stěnách, umýt umývadla včetně bateriií, umýt toalety</t>
  </si>
  <si>
    <t xml:space="preserve">WC muži 
+ předsíň </t>
  </si>
  <si>
    <t>koupelna 
- sprchy</t>
  </si>
  <si>
    <t>NÁKLADY CELKEM (Kč/měsíc)</t>
  </si>
  <si>
    <t>mytí oken - bližší údaje jsou v Příloze č. 1</t>
  </si>
  <si>
    <t xml:space="preserve">NÁKLADY ZA ÚKLID TO ÚSTÍ NAD LABEM ZÁPAD VČETNĚ MYTÍ OKEN </t>
  </si>
  <si>
    <t>TO Ústí nad Labem hl.n. obvod sever</t>
  </si>
  <si>
    <t>tel. 9724 23433</t>
  </si>
  <si>
    <t>VPS p. Hrabovčák Miroslav</t>
  </si>
  <si>
    <t>PŘÍZEMÍ</t>
  </si>
  <si>
    <t>kancelář
(mistr+THP )</t>
  </si>
  <si>
    <t>kancelář
(VM+VPS)</t>
  </si>
  <si>
    <t>příruční sklad</t>
  </si>
  <si>
    <t>kancelář
(defektoskopisti)</t>
  </si>
  <si>
    <t>šatna muži</t>
  </si>
  <si>
    <t>zamést a vytřít podlahu, vysypat koš a vyměnit odpadkový pytel, 1xT otřít prach z vybavení chodby, dveří, odstranit pavučiny</t>
  </si>
  <si>
    <t>chodba (sklady)</t>
  </si>
  <si>
    <t>1xT</t>
  </si>
  <si>
    <t xml:space="preserve">WC muži+sprchy </t>
  </si>
  <si>
    <t>WC ženy 
(THP)</t>
  </si>
  <si>
    <t>WC muži +sprcha
(VPS+VM)</t>
  </si>
  <si>
    <t>1.PATRO</t>
  </si>
  <si>
    <t>kancelář
(SBBH)</t>
  </si>
  <si>
    <t>zamést a vytřít podlahu, vysypat koš a vyměnit odpadkový pytel, 1xT otřít prach z vybavení kanceláře včetně skříní, dveří, topení a okenních parapetů, odstranit pavučiny, 1x do roka umýt okna</t>
  </si>
  <si>
    <t>zasedací místnost</t>
  </si>
  <si>
    <t>kancelář</t>
  </si>
  <si>
    <t>schody</t>
  </si>
  <si>
    <t>zamést a vytřít schodišťová ramena, 1xT otřít prach z dveří, odstranit pavučiny</t>
  </si>
  <si>
    <t xml:space="preserve">
WC ženy
</t>
  </si>
  <si>
    <t>WC muži</t>
  </si>
  <si>
    <t xml:space="preserve">NÁKLADY ZA ÚKLID TO ÚSTÍ NAD LABEM SEVER VČETNĚ MYTÍ OKEN  </t>
  </si>
  <si>
    <t>TO Lovosice</t>
  </si>
  <si>
    <t>tel. 9724 32544</t>
  </si>
  <si>
    <t>p. Polák Jiří</t>
  </si>
  <si>
    <t>šatna ženy</t>
  </si>
  <si>
    <t>kuchyň</t>
  </si>
  <si>
    <t>kancelář 
(defektoskopisti)</t>
  </si>
  <si>
    <t>WC ženy</t>
  </si>
  <si>
    <t>D / O</t>
  </si>
  <si>
    <t>zamést a vytřít podlahu, vysypat koš a vyměnit odpadkový pytel, 1xT otřít prach z dveří, topení a okenních parapetů, odstranit pavučiny, umýt obklady na stěnách, umýt umývadla včetně bateriií, umýt toalety</t>
  </si>
  <si>
    <t xml:space="preserve">D </t>
  </si>
  <si>
    <t>umývarna muži</t>
  </si>
  <si>
    <t>zamést a vytřít podlahu, vysypat koš a vyměnit odpadkový pytel, 1xT otřít prach z vybavení místnosti, dveří, odstranit pavučiny, umýt obklady na stěnách, umýt umývadla včetně bateriií</t>
  </si>
  <si>
    <t>umývarna ženy</t>
  </si>
  <si>
    <t xml:space="preserve">NÁKLADY ZA ÚKLID TO LOVOSICE VČETNĚ MYTÍ OKEN </t>
  </si>
  <si>
    <t>SSZT - Ing. Mihalčík Rostislav</t>
  </si>
  <si>
    <t>tel. 9724 25512</t>
  </si>
  <si>
    <t>SEE - p. Chocholouš Jaroslav</t>
  </si>
  <si>
    <t>tel. 9724 25593</t>
  </si>
  <si>
    <t>ST - Ing. Valeš Jiří</t>
  </si>
  <si>
    <t>tel. 9724 25490</t>
  </si>
  <si>
    <t>9. PATRO</t>
  </si>
  <si>
    <t>K</t>
  </si>
  <si>
    <t>vysát koberec, vysypat koš a vyměnit odpadkový pytel, 1xT otřít prach z vybavení kanceláře včetně skříní, dveří, topení a okenních parapetů, odstranit pavučiny</t>
  </si>
  <si>
    <t>sprcha</t>
  </si>
  <si>
    <t>O</t>
  </si>
  <si>
    <t>10.PATRO</t>
  </si>
  <si>
    <t>1105/1</t>
  </si>
  <si>
    <t>zasedací 
místnost</t>
  </si>
  <si>
    <t>1105/2</t>
  </si>
  <si>
    <t>L/K</t>
  </si>
  <si>
    <t>wc muži + předsíň</t>
  </si>
  <si>
    <t>wc ženy + předsíň</t>
  </si>
  <si>
    <t>2xR</t>
  </si>
  <si>
    <t xml:space="preserve">NÁKLADY ZA ÚKLID 9.+10.PATRA VÝPR. BUDOVY MOST VČETNĚ MYTÍ OKEN </t>
  </si>
  <si>
    <t>SEE - p. Kilian Luděk</t>
  </si>
  <si>
    <t>tel. 9724 43481</t>
  </si>
  <si>
    <t>SUTERÉN</t>
  </si>
  <si>
    <t>účel 
místnosti
(ostatní prostory)</t>
  </si>
  <si>
    <t>lino /  obklad
(L) / (O)</t>
  </si>
  <si>
    <t>zamést a vytřít podlahu</t>
  </si>
  <si>
    <t>lino / dlažba / obklad
L / D / O</t>
  </si>
  <si>
    <t>zamést a vytřít schodišťová ramena k podestě suterénu, 1xT otřít prach z dveří, otřít zábradlí, odstranit pavučiny</t>
  </si>
  <si>
    <t>zamést a vytřít podlahu, umýt skleněné výplně ve dveřích, umýt výtah včetně otření stěn a dveří výtahu, 1xT otřít prach z vybavení chodby, dveří, odstranit pavučiny</t>
  </si>
  <si>
    <t>denně</t>
  </si>
  <si>
    <t>zamést a vytřít podlahu, vysypat koš a vyměnit odpadkový pytel, 1xT otřít prach z vybavení místnosti, dveří, topení a okenních parapetů, odstranit pavučiny, umýt obklady na stěnách, umýt umývadla včetně bateriií, umýt toalety a pisoáry</t>
  </si>
  <si>
    <t>2. PATRO</t>
  </si>
  <si>
    <t>zamést a vytřít schodišťová ramena k podestě 1. patra, 1xT otřít prach z dveří, otřít zábradlí, odstranit pavučiny</t>
  </si>
  <si>
    <t>zamést a vytřít podlahu, vysypat koš a vyměnit odpadkový pytel, 1xT otřít prach z vybavení místnosti, dveří, topení a okenních parapetů, odstranit pavučiny, umýt obklady na stěnách, umýt umývadla a sprchy včetně bateriií</t>
  </si>
  <si>
    <t>3. PATRO</t>
  </si>
  <si>
    <t>technologie</t>
  </si>
  <si>
    <t>402a</t>
  </si>
  <si>
    <t>402b</t>
  </si>
  <si>
    <t>409a</t>
  </si>
  <si>
    <t>409b</t>
  </si>
  <si>
    <t>410b</t>
  </si>
  <si>
    <t>inspekční místnost</t>
  </si>
  <si>
    <t>kopírovací místnost</t>
  </si>
  <si>
    <t>zamést a vytřít schodišťová ramena k podestě 2. patra, 1xT otřít prach z dveří, otřít zábradlí, odstranit pavučiny</t>
  </si>
  <si>
    <t>zamést a vytřít podlahu, umýt skleněné výplně ve dveřích, vysypat koš a vyměnit odpadkový pytel, 1xT otřít prach z vybavení chodby, dveří, odstranit pavučiny</t>
  </si>
  <si>
    <t>4. PATRO</t>
  </si>
  <si>
    <t>509a</t>
  </si>
  <si>
    <t>zamést a vytřít schodišťová ramena k podestě 3. patra, 1xT otřít prach z dveří, otřít zábradlí, odstranit pavučiny</t>
  </si>
  <si>
    <t xml:space="preserve">NÁKLADY ZA ÚKLID WOLKEROVA 12, CHEB VČETNĚ MYTÍ OKEN  </t>
  </si>
  <si>
    <t>SEE Karlovy Vary - OTV</t>
  </si>
  <si>
    <t>tel. 9724 42489</t>
  </si>
  <si>
    <t>Hajda Jaroslav</t>
  </si>
  <si>
    <t>zamést a vytřít podlahu, umýt vchodové dveře, odstranit pavučiny</t>
  </si>
  <si>
    <t>1. PATRO</t>
  </si>
  <si>
    <t>pohotovostní místnost</t>
  </si>
  <si>
    <t>sušárna</t>
  </si>
  <si>
    <t>šatna</t>
  </si>
  <si>
    <t>zamést a vytřít podlahu, vysypat koš a vyměnit odpadkový pytel, 1xT otřít prach z vybavení místnosti včetně skříní, dveří, topení a okenních parapetů, odstranit pavučiny</t>
  </si>
  <si>
    <t>zamést a vytřít schodišťová ramena k podestě přízemí, 1xT otřít prach z dveří, otřít zábradlí, odstranit pavučiny</t>
  </si>
  <si>
    <t>L / O</t>
  </si>
  <si>
    <t>zamést a vytřít podlahu, umýt skleněné výplně ve dveřích, 1xT otřít prach z vybavení chodby, dveří, odstranit pavučiny</t>
  </si>
  <si>
    <t>219a</t>
  </si>
  <si>
    <t>zamést a vytřít podlahu, vysypat koš a vyměnit odpadkový pytel, 1xT otřít prach z vybavení místnosti, dveří, topení a okenních parapetů, odstranit pavučiny, umýt obklady na stěnách, umýt umývadla a sprchy včetně bateriií, umýt toalety</t>
  </si>
  <si>
    <t>256a</t>
  </si>
  <si>
    <t>zamést a vytřít podlahu, vysypat koš a vyměnit odpadkový pytel, 1xT otřít prach z vybavení místnosti, dveří, topení a okenních parapetů, odstranit pavučiny, umýt obklady na stěnách, umýt umývadla včetně bateriií, umýt toalety,pisoáry</t>
  </si>
  <si>
    <t>NÁKLADY ZA ÚKLID OTV KARLOVY VARY VČETNĚ MYTÍ OKEN</t>
  </si>
  <si>
    <t>SEE Cheb - OTV</t>
  </si>
  <si>
    <t>tel. 9724 43489</t>
  </si>
  <si>
    <t>Polívka Jaroslav</t>
  </si>
  <si>
    <t>provozní místnost</t>
  </si>
  <si>
    <t>umývárna 
- sprchy</t>
  </si>
  <si>
    <t>NÁKLADY ZA ÚKLID OTV CHEB VČETNĚ MYTÍ OKEN</t>
  </si>
  <si>
    <t>ST - p. Vyhnálek Miloš</t>
  </si>
  <si>
    <t>tel. 9724 42560</t>
  </si>
  <si>
    <t>SMT - Ing. Hejlová Blanka</t>
  </si>
  <si>
    <t>tel. 9724 42530</t>
  </si>
  <si>
    <t>3xT</t>
  </si>
  <si>
    <t>zamést a vytřít podlahu, 1xT otřít prach z vybavení chodby, dveří, odstranit pavučiny</t>
  </si>
  <si>
    <t xml:space="preserve">umývárna </t>
  </si>
  <si>
    <t>technologická místnost</t>
  </si>
  <si>
    <t>vnitřní schody</t>
  </si>
  <si>
    <t>zamést a vytřít schodišťová ramena k podestě 1. patra 1xT otřít prach z dveří, otřít zábradlí, odstranit pavučiny</t>
  </si>
  <si>
    <t>zamést a vytřít schodišťová ramena k podestě 2. patra 1xT otřít prach z dveří, otřít zábradlí, odstranit pavučiny</t>
  </si>
  <si>
    <t>umývárna 
- sprcha</t>
  </si>
  <si>
    <t>zamést a vytřít podlahu, vysypat koš a vyměnit odpadkový pytel, 1xT otřít prach z vybavení místnosti, dveří, odstranit pavučiny, umýt obklady na stěnách, umýt umývadla a sprchy včetně bateriií</t>
  </si>
  <si>
    <t>veřejné schody v budově</t>
  </si>
  <si>
    <t>zamést a vytřít schodišťová ramena od 4. podlaží až do 1. podlaží, otřít zábradlí</t>
  </si>
  <si>
    <t xml:space="preserve">NÁKLADY ZA ÚKLID NÁKLADNÍ 21, KARLOVY VARY VČETNĚ MYTÍ OKEN </t>
  </si>
  <si>
    <t>TO Františkovy Lázně</t>
  </si>
  <si>
    <t xml:space="preserve">tel.: 724 960 832 </t>
  </si>
  <si>
    <t>VM p. Rohan Otakar</t>
  </si>
  <si>
    <t>kancelář MT</t>
  </si>
  <si>
    <t>koupelna 
- sprchy MT</t>
  </si>
  <si>
    <t>koupelna 
- sprchy děl.</t>
  </si>
  <si>
    <t xml:space="preserve">NÁKLADY ZA ÚKLID TO FRANTIŠKOVY LÁZNĚ VČETNĚ MYTÍ OKEN  </t>
  </si>
  <si>
    <t>TO Chodov</t>
  </si>
  <si>
    <t>tel. 9724 44316</t>
  </si>
  <si>
    <t>VPS  p. Kolář Vlastimil</t>
  </si>
  <si>
    <t>dlažba / obklad
(D) / (O)</t>
  </si>
  <si>
    <t xml:space="preserve">šatna četaři </t>
  </si>
  <si>
    <t>šatna dělníci</t>
  </si>
  <si>
    <t>zamést a vytřít podlahu, vysypat koš, otřít prach z vybavení místnosti včetně skříní, dveří, topení a okenních parapetů (popř. odstranit pavučiny), 2x do roka umýt okna</t>
  </si>
  <si>
    <t>umývárna+WC</t>
  </si>
  <si>
    <t>kancelář
zpracovatelka</t>
  </si>
  <si>
    <t>kancelář mistra</t>
  </si>
  <si>
    <t xml:space="preserve"> chodba+schody</t>
  </si>
  <si>
    <t>zamést a vytřít podlahu a schodišťová ramena, 1xT otřít prach z vybavení chodby, dveří, topení, okenních parapetů, odstranit pavučiny</t>
  </si>
  <si>
    <t xml:space="preserve">NÁKLADY ZA ÚKLID TO CHODOV VČETNĚ MYTÍ OKEN  </t>
  </si>
  <si>
    <t>TO Chodov - místo úklidu TO Sokolov</t>
  </si>
  <si>
    <t>B</t>
  </si>
  <si>
    <t>WC+předsíň</t>
  </si>
  <si>
    <t>zamést a vytřít podlahu, vysypat koš a vyměnit odpadkový pytel, 1xT otřít prach z vybavení místnosti, dveří, topení, odstranit pavučiny, umýt obklady na stěnách, umýt umývadla včetně bateriií, umýt toalety a pisoáry</t>
  </si>
  <si>
    <t xml:space="preserve">WC +sprchy 
+ předsíň </t>
  </si>
  <si>
    <t>zamést a vytřít podlahu, vysypat koš a vyměnit odpadkový pytel, 1xT otřít prach z vybavení místnosti, dveří, topení, odstranit pavučiny, umýt obklady na stěnách, umýt umývadla a sprchy včetně bateriií, umýt toalety a pisoáry</t>
  </si>
  <si>
    <t xml:space="preserve">NÁKLADY ZA ÚKLID TO SOKOLOV VČETNĚ MYTÍ OKEN  </t>
  </si>
  <si>
    <t>TO K.Vary</t>
  </si>
  <si>
    <t xml:space="preserve">tel. 972 442 419 </t>
  </si>
  <si>
    <t>VMT Vlk Radek</t>
  </si>
  <si>
    <t>kancelář defektoskopistů</t>
  </si>
  <si>
    <t>zamést a vytřít podlahu, vysypat koš a vyměnit odpadkový pytel, 1xT otřít prach z vybavení místnosti včetně skříní, dveří, topení, umýt obklady na stěnách, umýt umývadla včetně bateriií</t>
  </si>
  <si>
    <t xml:space="preserve">WC muži </t>
  </si>
  <si>
    <t xml:space="preserve">NÁKLADY ZA ÚKLID TO KARLOVY VARY VČETNĚ MYTÍ OKEN  </t>
  </si>
  <si>
    <t>TO Nejdek</t>
  </si>
  <si>
    <t>tel. 972442623</t>
  </si>
  <si>
    <t>VM  p. Bystroň Daniel</t>
  </si>
  <si>
    <t>budova - Švermova 721</t>
  </si>
  <si>
    <t>kancelář
mistrů</t>
  </si>
  <si>
    <t>předsíňka</t>
  </si>
  <si>
    <t>zamést a vytřít podlahu, 1xT otřít prach z dveří a vybavení místnosti, odstranit pavučiny</t>
  </si>
  <si>
    <t>WC</t>
  </si>
  <si>
    <t>2,7/9,3</t>
  </si>
  <si>
    <t>zamést a vytřít podlahu, vysypat koš a vyměnit odpadkový pytel, 1xT otřít prach z vybavení místnosti, dveří, topení, okenních parapetů, odstranit pavučiny, umýt obklady na stěnách, umýt umývadla včetně bateriií, umýt toalety a pisoáry</t>
  </si>
  <si>
    <t>budova - Nádražní 1212</t>
  </si>
  <si>
    <t>společnská místnost</t>
  </si>
  <si>
    <t>koupelna+sprchy</t>
  </si>
  <si>
    <t>11,4/29</t>
  </si>
  <si>
    <t xml:space="preserve"> 
WC</t>
  </si>
  <si>
    <t xml:space="preserve">NÁKLADY ZA ÚKLID TO NEJDEK VČETNĚ MYTÍ OKEN  </t>
  </si>
  <si>
    <t>TO Podbořany</t>
  </si>
  <si>
    <t>tel. 972427728 / 724 960 831</t>
  </si>
  <si>
    <t>VMT Ing. Dolejš Jiří</t>
  </si>
  <si>
    <t>1xM</t>
  </si>
  <si>
    <t>zamést a vytřít podlahu, vysypat koš, otřít prach z vybavení místnosti včetně skříní, dveří, topení, okenních parapetů, umýt obklady na stěnách, umýt umývadla včetně bateriií</t>
  </si>
  <si>
    <t>zamést a vytřít podlahu, vysypat koš a vyměnit odpadkový pytel, 1xT otřít prach z vybavení místnosti včetně skříní, dveří, topení, odstranit pavučiny, umýt obklady na stěnách, umýt umývadla a sprchy včetně bateriií</t>
  </si>
  <si>
    <t>zamést a vytřít podlahu, vysypat koš a vyměnit odpadkový pytel, 1xT otřít prach z vybavení místnosti, dveří, topení, odstranit pavučiny, umýt obklady na stěnách, umýt umývadla včetně bateriií, umýt toalety</t>
  </si>
  <si>
    <t>NÁKLADY ZA ÚKLID TO PODBOŘANY VČETNĚ MYTÍ OKEN</t>
  </si>
  <si>
    <t>TO Tršnice</t>
  </si>
  <si>
    <t>tel. 9724 43 721</t>
  </si>
  <si>
    <t>VM Zahradník Zdeněk</t>
  </si>
  <si>
    <t>kancelář
(HRST)</t>
  </si>
  <si>
    <t>umývárna</t>
  </si>
  <si>
    <t>zamést a vytřít podlahu, vysypat koš a vyměnit odpadkový pytel, 1xT otřít prach z vybavení místnosti, dveří, topení, okenních parapetů, odstranit pavučiny, umýt obklady na stěnách, umýt umývadla a sprchy včetně bateriií, umýt toalety</t>
  </si>
  <si>
    <t xml:space="preserve">NÁKLADY ZA ÚKLID TO TRŠNICE VČETNĚ MYTÍ OKEN  </t>
  </si>
  <si>
    <t>TO Žlutice</t>
  </si>
  <si>
    <t>tel. 9725 26253 / 724 960 830</t>
  </si>
  <si>
    <t>VMT p. Hladký Luděk</t>
  </si>
  <si>
    <t>archiv/šatna</t>
  </si>
  <si>
    <t>zamést a vytřít podlahu, 1xT otřít prach z dveří, odstranit pavučiny</t>
  </si>
  <si>
    <t>zamést a vytřít podlahu, vysypat koš, otřít prach z vybavení místnosti včetně skříní, dveří, topení, umýt obklady na stěnách, umýt umývadla včetně bateriií</t>
  </si>
  <si>
    <t>zamést a vytřít podlahu, vysypat koš a vyměnit odpadkový pytel, 1xT otřít prach z vybavení místnosti dveří, topení, okenních parapetů, odstranit pavučiny, umýt obklady na stěnách, umýt umývadla včetně bateriií, umýt toalety</t>
  </si>
  <si>
    <t xml:space="preserve">NÁKLADY ZA ÚKLID TO ŽLUTICE VČETNĚ MYTÍ OKEN </t>
  </si>
  <si>
    <t>UO Blatno u Jesenice</t>
  </si>
  <si>
    <t>tel. 9725 27338</t>
  </si>
  <si>
    <t>p. Šafařík Václav</t>
  </si>
  <si>
    <t>zamést a vytřít podlahu, vysypat koš a vyměnit odpadkový pytel, 1xT otřít prach z vybavení kanceláře včetně skříní, dveří, odstranit pavučiny</t>
  </si>
  <si>
    <t>zamést a vytřít podlahu, vysypat koš a vyměnit odpadkový pytel, 1xT otřít prach z vybavení místnosti včetně skříní, dveří, odstranit pavučiny</t>
  </si>
  <si>
    <t>chodbička</t>
  </si>
  <si>
    <t>koupelna, sprcha,WC</t>
  </si>
  <si>
    <t>zamést a vytřít podlahu, vysypat koš a vyměnit odpadkový pytel, 1xT otřít prach z vybavení místnosti, dveří, topení, odstranit pavučiny, umýt obklady na stěnách, otřít zrcadlo, umýt umývadla a sprchy včetně bateriií, umýt toalety</t>
  </si>
  <si>
    <t xml:space="preserve">NÁKLADY ZA ÚKLID UO BLATNO U JESENICE VČETNĚ MYTÍ OKEN  </t>
  </si>
  <si>
    <t>UO Sokolov</t>
  </si>
  <si>
    <t>tel. 9724 44464</t>
  </si>
  <si>
    <t>p. Kopecký Miloň</t>
  </si>
  <si>
    <t>dílna</t>
  </si>
  <si>
    <t>zamést a vytřít podlahu, umýt vchodové dveře, 1xT otřít prach z vybavení chodby, dveří, odstranit pavučiny</t>
  </si>
  <si>
    <t>NÁKLADY ZA ÚKLID UO SOKOLOV VČETNĚ MYTÍ OKEN</t>
  </si>
  <si>
    <t>RZZ Dasnice</t>
  </si>
  <si>
    <t>tel. 9724 44248</t>
  </si>
  <si>
    <t>p. Szemály Václav</t>
  </si>
  <si>
    <t>kancelář NT</t>
  </si>
  <si>
    <t>šatna - dílna</t>
  </si>
  <si>
    <t xml:space="preserve">NÁKLADY ZA ÚKLID RZZ DASNICE VČETNĚ MYTÍ OKEN  </t>
  </si>
  <si>
    <t>UO Kynšperk n.O.</t>
  </si>
  <si>
    <t>tel. 9724 43888</t>
  </si>
  <si>
    <t>p. Štefančík Robert</t>
  </si>
  <si>
    <t>kancelář NM</t>
  </si>
  <si>
    <t>šatna, koupelna</t>
  </si>
  <si>
    <t>chodbička, WC, umývadlo</t>
  </si>
  <si>
    <t>zamést a vytřít podlahu, vysypat koš a vyměnit odpadkový pytel, 1xT otřít prach z vybavení místnosti, dveří, topení, odstranit pavučiny, umýt obklady na stěnách, otřít zrcadlo, umýt umývadla včetně bateriií, umýt toalety</t>
  </si>
  <si>
    <t xml:space="preserve">NÁKLADY ZA ÚKLID UO KYNŠPERK n.O. VČETNĚ MYTÍ OKEN </t>
  </si>
  <si>
    <t>UO Tršnice</t>
  </si>
  <si>
    <t>tel. 9724 43748</t>
  </si>
  <si>
    <t>p. Kouba Jiří</t>
  </si>
  <si>
    <t xml:space="preserve"> kancelář VPS s chodbičkou</t>
  </si>
  <si>
    <t>zamést a vytřít podlahu, vysypat koš a vyměnit odpadkový pytel, 1xT otřít prach z vybavení kanceláře a chodby včetně skříní, dveří, odstranit pavučiny</t>
  </si>
  <si>
    <t>NÁKLADY ZA ÚKLID UO TRŠNICE VČETNĚ MYTÍ OKEN</t>
  </si>
  <si>
    <t>UO Františkovy Lázně</t>
  </si>
  <si>
    <t>tel. 9724 44838</t>
  </si>
  <si>
    <t>p. Mocek Josef</t>
  </si>
  <si>
    <t xml:space="preserve">šatna </t>
  </si>
  <si>
    <t>L+O</t>
  </si>
  <si>
    <t xml:space="preserve">NÁKLADY ZA ÚKLID UO FRANTIŠKOVY LÁZNĚ VČETNĚ MYTÍ OKEN  </t>
  </si>
  <si>
    <t>Most - výpravní budova - 9.+10.patro (SEE, SSZT ST)</t>
  </si>
  <si>
    <t>Cheb - Wolkerova 12 (SEE, SSZT)</t>
  </si>
  <si>
    <t>Karlovy Vary - Nákladní 21 (SBBH, ST, SMT)</t>
  </si>
  <si>
    <t>TO Sokolov</t>
  </si>
  <si>
    <t>TO Karlovy Vary</t>
  </si>
  <si>
    <t>UO Kynšperk nad Ohří</t>
  </si>
  <si>
    <t>prostory PO Lovosice - Ústřední stavědlo Hněvice</t>
  </si>
  <si>
    <t xml:space="preserve">tel. 972 432 670, 602 666 479 </t>
  </si>
  <si>
    <t>Ing. Martin Krejčí</t>
  </si>
  <si>
    <t>tel. 972 431 255</t>
  </si>
  <si>
    <t>výpravčí Hněvice</t>
  </si>
  <si>
    <t>schodiště, chodba</t>
  </si>
  <si>
    <t xml:space="preserve">L , D </t>
  </si>
  <si>
    <t>zamést a vytřít podlahu, otřít prach ze dveří a vybavení, odstranit pavučiny, otřít zábradlí</t>
  </si>
  <si>
    <t>dopravní kancelář</t>
  </si>
  <si>
    <t>L / K</t>
  </si>
  <si>
    <t>zamést a vytřít podlahu, vysát koberec, vysypat koš a vyměnit odpadkový pytel, otřít prach z vybavení kanceláře včetně skříní, dveří, topení a okenních parapetů, odstranit pavučiny</t>
  </si>
  <si>
    <t>zamést a vytřít podlahu, vysypat koš a vyměnit odpadkový pytel, otřít prach z vybavení místnosti včetně skříní, dveří, topení a okenních parapetů, odstranit pavučiny</t>
  </si>
  <si>
    <t>předsíň</t>
  </si>
  <si>
    <t>zamést a vytřít podlahu, otřít prach ze dveří, umýt skleněnou výplň dveří, odstranit pavučiny</t>
  </si>
  <si>
    <t>zamést a vytřít podlahu, odstranit pavučiny</t>
  </si>
  <si>
    <t>wc muži</t>
  </si>
  <si>
    <t>zamést a vytřít podlahu, vysypat koš a vyměnit odpadkový pytel, umýt umývadla včetně bateriií, umýt toalety, otřít prach z vybavení místnosti, dveří, topení a okenních parapetů, odstranit pavučiny, umýt obklady na stěnách</t>
  </si>
  <si>
    <t>wc ženy</t>
  </si>
  <si>
    <t>NÁKLADY CELKEM (Kč)</t>
  </si>
  <si>
    <t xml:space="preserve">NÁKLADY ZA ÚKLID VČETNĚ MYTÍ OKEN </t>
  </si>
  <si>
    <t>tel. 972 442 894, 602 137 801</t>
  </si>
  <si>
    <t>VM p. Šolc Marcel</t>
  </si>
  <si>
    <t>zamést a vytřít podlahu, vysypat koš a vyměnit odpadkový pytel, otřít prach z vybavení kanceláře včetně skříní, dveří, topení a okenních parapetů, odstranit pavučiny</t>
  </si>
  <si>
    <t>sklad
(HRST)</t>
  </si>
  <si>
    <t>zamést a vytřít podlahu, otřít prach z vybavení kanceláře včetně skříní, dveří, topení a okenních parapetů, odstranit pavučiny</t>
  </si>
  <si>
    <t>zádveří + kotelna</t>
  </si>
  <si>
    <t>zamést a vytřít podlahu, otřít prach z vybavení, dveří, topení a okenních parapetů, odstranit pavučiny</t>
  </si>
  <si>
    <t>zamést a vytřít podlahu, otřít prach z vybavení místnosti včetně skříní, dveří, umýt obklady na stěnách, umýt umývadla včetně bateriií</t>
  </si>
  <si>
    <t>šatna č.1 (prac.četa)</t>
  </si>
  <si>
    <t>zamést a vytřít podlahu, otřít prach z vybavení chodby, dveří, odstranit pavučiny</t>
  </si>
  <si>
    <t>zamést a vytřít podlahu, otřít prach z dveří, odstranit pavučiny</t>
  </si>
  <si>
    <t>zamést a vytřít podlahu, otřít prach z vybavení místnosti včetně skříní, dveří, umýt obklady na stěnách, umýt umývadla včetně bateriií, umýt toalety a pisoáry</t>
  </si>
  <si>
    <t>zamést a vytřít podlahu, vysypat koš a vyměnit odpadkový pytel, otřít prach z vybavení místnosti, dveří, topení, okenních parapetů, odstranit pavučiny, umýt obklady na stěnách, umýt umývadla a sprchy včetně baterii</t>
  </si>
  <si>
    <t>mytí oken - bližší údaje jsou v Příloze č. 1 
(okna jsou dvojitá - 1xR rozšroubovat a umýt celou plochu)</t>
  </si>
  <si>
    <t>UO Mariánské Lázně</t>
  </si>
  <si>
    <t>tel. 9724 43637</t>
  </si>
  <si>
    <t>Cihlář František- mistr SZT</t>
  </si>
  <si>
    <t>kancelář
(mistr SZT)</t>
  </si>
  <si>
    <t>zamést a vytřít podlahu, 1xT otřít prach z dveří a topení, odstranit pavučiny</t>
  </si>
  <si>
    <t xml:space="preserve">NÁKLADY ZA ÚKLID UO MARIÁNSKÉ LÁZNĚ VČETNĚ MYTÍ OKEN  </t>
  </si>
  <si>
    <t>tel. 9724 43397</t>
  </si>
  <si>
    <t>Bc. Lísa Milan - mistr SZT</t>
  </si>
  <si>
    <t>zamést a vytřít podlahu, vysypat koš a vyměnit odpadkový pytel, otřít prach z vybavení chodby, dveří, odstranit pavučiny</t>
  </si>
  <si>
    <t>zamést a vytřít podlahu, otřít prach z vybavení místnosti, dveří, topení, okenních parapetů, odstranit pavučiny, umýt obklady na stěnách, umýt umývadla včetně bateriií, umýt toalety</t>
  </si>
  <si>
    <t xml:space="preserve">NÁKLADY ZA ÚKLID UO CHEB VČETNĚ MYTÍ OKEN  </t>
  </si>
  <si>
    <t>prostory PO Lovosice Žižkova 922/28</t>
  </si>
  <si>
    <t>OP67</t>
  </si>
  <si>
    <t>OP68</t>
  </si>
  <si>
    <t xml:space="preserve"> schody</t>
  </si>
  <si>
    <t>zamést a vytřít, otřít zábradlí, odstranit pavučiny</t>
  </si>
  <si>
    <t>zamést a vytřít podlahu, vysypat koš a vyměnit odpadkový pytel, umýt umývadla včetně bateriií,umýt toalety a pisoáry, 1xT otřít prach z vybavení místnosti,dveří, topení a okenních parapetů, odstranit pavučiny,umýt obklady na stěnách</t>
  </si>
  <si>
    <t>zamést a vytřít podlahu, vysypat koš a vyměnit odpadkový pytel, umýt umývadla včetně bateriií, umýt toalety, 1xT otřít prach z vybavení místnosti, dveří, topení a okenních parapetů, odstranit pavučiny, umýt obklady na stěnách</t>
  </si>
  <si>
    <t>1P44</t>
  </si>
  <si>
    <t>1P45</t>
  </si>
  <si>
    <t>1P51</t>
  </si>
  <si>
    <t>1P52</t>
  </si>
  <si>
    <t>1P53</t>
  </si>
  <si>
    <t>1P64</t>
  </si>
  <si>
    <t>zamést a vytřít podlahu, vysypat koš a vyměnit odpadkový pytel, 1xT otřít prach z vybavení místnosti, dveří, odstranit pavučiny, umýt obklady na stěnách, umýt dřez včetně bateriií</t>
  </si>
  <si>
    <t xml:space="preserve">zamést a vytřít podlahu, vysypat koš a vyměnit odpadkový pytel, umýt umývadla včetně bateriií, sprchový kout, 1xT otřít prach z vybavení místnosti, dveří, topení, odstranit pavučiny, umýt obklady na stěnách, </t>
  </si>
  <si>
    <t>zamést a vytřít podlahu, vysypat koš a vyměnit odpadkový pytel, umýt umývadla včetně bateriií,umýt toalety a pisoáry, 1xT otřít prach z vybavení místnosti,dveří, topení a okenních parapetů, odstranit pavučiny, umýt obklady na stěnách</t>
  </si>
  <si>
    <t>schody + chodba v mezipatře</t>
  </si>
  <si>
    <t>zamést a vytřít podlahu,  odstranit pavučiny, otřít zábradlí, mříž</t>
  </si>
  <si>
    <t>Lovosice Žižkova</t>
  </si>
  <si>
    <t xml:space="preserve">NÁKLADY ZA ÚKLID Žižkova 922/28 Lovosice VČETNĚ MYTÍ OKEN </t>
  </si>
  <si>
    <t>prostory PO Lovosice Jih</t>
  </si>
  <si>
    <t>prostory SSZT Lovosice Jih</t>
  </si>
  <si>
    <t>tel. 972 432 521, 606 063 215</t>
  </si>
  <si>
    <t>p. Malík Jiří</t>
  </si>
  <si>
    <t>zamést a vytřít podlahu, otřít prach ze dveří, topení, okenních parapetů a z vybavení chodby, odstranit pavučiny, otřít zábradlí</t>
  </si>
  <si>
    <t>Dopravní kancelář,WC</t>
  </si>
  <si>
    <t>zamést a vytřít podlahu, vysypat koš a vyměnit odpadkový pytel, umýt umývadla včetně bateriií, umýt toalety, otřít prach z vybavení kanceláře včetně skříní, dveří, topení a okenních parapetů, odstranit pavučiny, otřít zábradlí</t>
  </si>
  <si>
    <t>zamést a vytřít podlahu, otřít prach ze dveří, topení a okenních parapetů, odstranit pavučiny</t>
  </si>
  <si>
    <t>D/O</t>
  </si>
  <si>
    <t>zamést a vytřít podlahu, vysypat koš a vyměnit odpadkový pytel, umýt obklady na stěnách,umýt umývadla a sprchy včetně bateriií, umýt toalety a pisoáry,1xT otřít prach z nábytku,dveří,topení a okenních parapetů,odstranit pavučiny</t>
  </si>
  <si>
    <t>zamést a vytřít podlahu, vysypat koš a vyměnit odpadkový pytel, umýt obklady na stěnách, umýt umývadla a sprchy včetně bateriií, 1xT otřít prach z nábytku, dveří, topení a okenních parapetů, odstranit pavučiny</t>
  </si>
  <si>
    <t>Dopravní kancelář</t>
  </si>
  <si>
    <t>zamést a vytřít podlahu, vysypat koš a vyměnit odpadkový pytel, umýt obklady na stěnách,umýt umývadla včetně bateriií, umýt toalety a pisoáry,1xT otřít prach z nábytku, dveří,topení a okenních parapetů,odstranit pavučiny</t>
  </si>
  <si>
    <t>prostory PO</t>
  </si>
  <si>
    <t>prostory SSZT</t>
  </si>
  <si>
    <t xml:space="preserve">NÁKLADY ZA ÚKLID Lukavecká, Lovosice VČETNĚ MYTÍ OKEN </t>
  </si>
  <si>
    <t>TO Ostrov nad Ohří</t>
  </si>
  <si>
    <t>UO Cheb</t>
  </si>
  <si>
    <t>Lovosice Žižkova (přednosta žst.)</t>
  </si>
  <si>
    <t>Ústřední stavědlo Lovosice Jih</t>
  </si>
  <si>
    <t>Ústřední stavědlo Hněvice</t>
  </si>
  <si>
    <t>odpočinková místnost operátor</t>
  </si>
  <si>
    <t>technická místnost</t>
  </si>
  <si>
    <t>Tato místnost bude naceněna pouze jako mimořádný úklid. Pravidelný úklid bude možná požadován až v průběhu smluvního období. Úklid bude zahájen po předchozí domluvě.</t>
  </si>
  <si>
    <t>Dopravní kancelář 1.patro</t>
  </si>
  <si>
    <t>NÁKLADY ZA ÚKLID Lukavecká, Lovosice VČETNĚ MYTÍ OKEN včetně Dopravní kanceláře</t>
  </si>
  <si>
    <t>UO Karlovy Vary</t>
  </si>
  <si>
    <t>tel. 972 442 477</t>
  </si>
  <si>
    <t>VNM Válek Jiří</t>
  </si>
  <si>
    <t>Tyto prostory budou naceněny pouze jako mimořádný úklid. Pravidelný úklid bude možná požadován až v průběhu smluvního období. Úklid bude zahájen po předchozí domluvě.</t>
  </si>
  <si>
    <t>SBBH  - p. Zvonař Aleš</t>
  </si>
  <si>
    <t>tel. 9724 42571</t>
  </si>
  <si>
    <t xml:space="preserve">NÁKLADY ZA ÚKLID UO KARLOVY VARY VČETNĚ MYTÍ OKEN  </t>
  </si>
  <si>
    <t>UO Karlovy Vary, výpravní budova žst. K.Vary</t>
  </si>
  <si>
    <t>SSZT - p. Nový Jan</t>
  </si>
  <si>
    <t>tel. 9724 43412</t>
  </si>
  <si>
    <t>celkem Kč za měsíc
s DPH</t>
  </si>
  <si>
    <t>celkem Kč za měsíc
bez DPH</t>
  </si>
  <si>
    <t>Souhrnná cenová kalkulace - PRAVIDELNÝ ÚKLID</t>
  </si>
  <si>
    <t>Příloha č. 3</t>
  </si>
  <si>
    <t>Název objektu</t>
  </si>
  <si>
    <t>požadované práce</t>
  </si>
  <si>
    <t>cena za 
1x umytí / Kč
bez DPH</t>
  </si>
  <si>
    <t>WC ženy+sprcha
(defektoskopistky)</t>
  </si>
  <si>
    <t>wc muži + wc ženy 
 předsíň</t>
  </si>
  <si>
    <t>wc muži + wc ženy 
předsíň</t>
  </si>
  <si>
    <t>wc muži + wc ženy
předsíň</t>
  </si>
  <si>
    <t>zamést a vytřít podlahu,vysypat koš a vyměnit odpadkový pytel,1xT otřít prach z vybavení místnosti,dveří, topení a okenních parapetů, odstranit pavučiny,umýt obklady na stěnách,umýt umývadla a sprchy včetně bateriií,umýt toalety,pisoáry</t>
  </si>
  <si>
    <t>zamést a vytřít podlahu, vysypat koš a vyměnit odpadkový pytel, 1xT otřít prach z vybavení místnosti,dveří,topení a okenních parapetů,odstranit pavučiny,umýt obklady na stěnách,umýt umývadla a sprchy včetně bateriií, umýt toalety,pisoáry</t>
  </si>
  <si>
    <t>kancelář
vrchní mistr-SSZT</t>
  </si>
  <si>
    <t>kancelář
THP-SSZT</t>
  </si>
  <si>
    <t>kancelář vr.mistra +THP</t>
  </si>
  <si>
    <t xml:space="preserve">NÁKLADY ZA ÚKLID TO OSTROV NAD OHŘÍ VČETNĚ MYTÍ OKEN  </t>
  </si>
  <si>
    <t>lino / dlažba
(L) / (D)</t>
  </si>
  <si>
    <t>umývárna, 
sprcha, WC</t>
  </si>
  <si>
    <t>wc + předsíň</t>
  </si>
  <si>
    <r>
      <t xml:space="preserve">umývárna - sprcha
</t>
    </r>
    <r>
      <rPr>
        <b/>
        <i/>
        <sz val="9"/>
        <rFont val="Arial"/>
        <family val="2"/>
        <charset val="238"/>
      </rPr>
      <t>prostory PO</t>
    </r>
  </si>
  <si>
    <r>
      <t xml:space="preserve">umývárna,sprcha,WC
</t>
    </r>
    <r>
      <rPr>
        <b/>
        <i/>
        <sz val="9"/>
        <rFont val="Arial"/>
        <family val="2"/>
        <charset val="238"/>
      </rPr>
      <t>pohotovost SSZT</t>
    </r>
  </si>
  <si>
    <t>Souhrnná cenová kalkulace - MYTÍ OKEN</t>
  </si>
  <si>
    <t>celkem Kč za 1x umytí
s DPH</t>
  </si>
  <si>
    <t>1x umytí v Kč
bez DPH</t>
  </si>
  <si>
    <t>zamést a vytřít podlahu, vysypat koš a vyměnit odpadkový pytel, 1xT otřít prach z vybavení místnosti včetně skříní, odstranit pavučiny</t>
  </si>
  <si>
    <t>Náměstí Milady Horákové</t>
  </si>
  <si>
    <t>Stavědlo 1</t>
  </si>
  <si>
    <t>Stavědlo 2</t>
  </si>
  <si>
    <t>budova - Náměstí Dr. Milady Horákové 2</t>
  </si>
  <si>
    <t>budova - Stavědlo 1</t>
  </si>
  <si>
    <t>budova - Stavědlo 2</t>
  </si>
  <si>
    <t>kancelář
ČD, a.s. RSM</t>
  </si>
  <si>
    <t>ČD a.s., RSM</t>
  </si>
  <si>
    <t>SŽDC s.o., OŘ UNL</t>
  </si>
  <si>
    <r>
      <t xml:space="preserve">zamést a vytřít podlahu, vysypat koš a vyměnit odpadkový pytel, 1xT otřít prach z vybavení kanceláře včetně skříní, dveří, topení a okenních parapetů, odstranit pavučiny </t>
    </r>
    <r>
      <rPr>
        <i/>
        <u/>
        <sz val="9"/>
        <rFont val="Arial"/>
        <family val="2"/>
        <charset val="238"/>
      </rPr>
      <t>- PŘI PORADĚ,ŠKOLENÍ BUDE UKLÍZENO DENNĚ (v rámci ceny)</t>
    </r>
  </si>
  <si>
    <r>
      <t>zamést a vytřít podlahu, vysypat koš a vyměnit odpadkový pytel, 1xT otřít prach z vybavení kanceláře včetně skříní, dveří, topení a okenních parapetů, odstranit pavučiny</t>
    </r>
    <r>
      <rPr>
        <i/>
        <u/>
        <sz val="9"/>
        <rFont val="Arial"/>
        <family val="2"/>
        <charset val="238"/>
      </rPr>
      <t xml:space="preserve"> - PŘI PORADĚ,ŠKOLENÍ BUDE UKLÍZENO DENNĚ (v rámci ceny)</t>
    </r>
  </si>
  <si>
    <t>SSZT Stavědlo Lovosice Jih</t>
  </si>
  <si>
    <t>zamést a vytřít podlahu, otřít prach z  dveří, topení, okenních parapetů, odstranit pavučiny</t>
  </si>
  <si>
    <t xml:space="preserve">L </t>
  </si>
  <si>
    <t>WC + šatna 1P</t>
  </si>
  <si>
    <t xml:space="preserve">WC + šatna </t>
  </si>
  <si>
    <t>TO Roudnice n.L.</t>
  </si>
  <si>
    <t>tel. 9724 31492</t>
  </si>
  <si>
    <t>p. Andraško Jan</t>
  </si>
  <si>
    <t xml:space="preserve">NÁKLADY ZA ÚKLID TO Roudnice n.L. VČETNĚ MYTÍ OKEN </t>
  </si>
  <si>
    <t>umývárna muži</t>
  </si>
  <si>
    <t>umývárna ženy</t>
  </si>
  <si>
    <t>TO Roudnice n.L. - útulek žst.Straškov</t>
  </si>
  <si>
    <t xml:space="preserve">umývarna </t>
  </si>
  <si>
    <t xml:space="preserve">WC </t>
  </si>
  <si>
    <t>WC + kuchyňka</t>
  </si>
  <si>
    <t>zamést a vytřít podlahu, vysypat koš a vyměnit odpadkový pytel, 1xT otřít prach z dveří, topení a okenních parapetů, odstranit pavučiny, umýt obklady na stěnách, umýt umývadla včetně bateriií, umýt toaletu</t>
  </si>
  <si>
    <t xml:space="preserve">NÁKLADY ZA ÚKLID TO Roudnice - útulek Straškov VČETNĚ MYTÍ OKEN </t>
  </si>
  <si>
    <t>TO Roudnice n.L. - Straškov</t>
  </si>
  <si>
    <t xml:space="preserve">NÁKLADY ZA ÚKLID SSZT - Lukavecká, Lovosice VČETNĚ MYTÍ OKEN </t>
  </si>
  <si>
    <t>SSZT Ústí nad Labem západ Stavědlo 1</t>
  </si>
  <si>
    <t>tel. 972 424 354</t>
  </si>
  <si>
    <t>p. Murgaš Martin</t>
  </si>
  <si>
    <t>1.NP</t>
  </si>
  <si>
    <t>lino / dlažba / koberec
L / D / K</t>
  </si>
  <si>
    <t>zamést a vytřít schodišťová ramena a podesty, otřít zábradlí, odstranit pavučiny</t>
  </si>
  <si>
    <t>chodba přízemí</t>
  </si>
  <si>
    <t>zamést a vytřít podlahu, umýt skleněné výplně ve dveřích, vysypat koš a vyměnit odpadkový pytel, otřít prach z vybavení chodby, dveří, odstranit pavučiny</t>
  </si>
  <si>
    <t>chodba k RZZ</t>
  </si>
  <si>
    <t>2.NP</t>
  </si>
  <si>
    <t>kancelář VSI</t>
  </si>
  <si>
    <t>denní místnost</t>
  </si>
  <si>
    <t>kancelář VPS</t>
  </si>
  <si>
    <t>213A</t>
  </si>
  <si>
    <t>kancelář VM</t>
  </si>
  <si>
    <t>kancelář mistr</t>
  </si>
  <si>
    <t>205-208</t>
  </si>
  <si>
    <t>šatna ženy,
wc, sprcha</t>
  </si>
  <si>
    <t>L/D/O</t>
  </si>
  <si>
    <t>zamést a vytřít podlahu, vysypat koš a vyměnit odpadkový pytel, otřít prach z vybavení místnosti, dveří, topení a okenních parapetů, odstranit pavučiny, umýt obklady na stěnách, umýt umývadla a sprchy včetně bateriií, umýt toalety</t>
  </si>
  <si>
    <t>209-212</t>
  </si>
  <si>
    <t>šatna muži,
wc, sprcha</t>
  </si>
  <si>
    <t>zamést a vytřít podlahu, vysypat koš a vyměnit odpadkový pytel, otřít prach z vybavení místnosti, dveří, topení a okenních parapetů, odstranit pavučiny, umýt obklady na stěnách, umýt umývadla a sprchy včetně bateriií, umýt toalety a pisoáry</t>
  </si>
  <si>
    <t xml:space="preserve">NÁKLADY ZA ÚKLID SSZT UNL západ Stavědlo 1 VČETNĚ MYTÍ OKEN  </t>
  </si>
  <si>
    <t>SSZT Ústí nad Labem západ Stavědlo 5</t>
  </si>
  <si>
    <t>tel. 972 422 564</t>
  </si>
  <si>
    <t>p. Chundelák Milan</t>
  </si>
  <si>
    <t>202-205</t>
  </si>
  <si>
    <t>šatna, wc, 
sprcha, umývárna</t>
  </si>
  <si>
    <t>206-209</t>
  </si>
  <si>
    <t xml:space="preserve"> kancelář údržba</t>
  </si>
  <si>
    <t>3.NP</t>
  </si>
  <si>
    <t>302-305</t>
  </si>
  <si>
    <t>306-309</t>
  </si>
  <si>
    <t xml:space="preserve">NÁKLADY ZA ÚKLID SSZT UNL západ Stavědlo 5 VČETNĚ MYTÍ OKEN  </t>
  </si>
  <si>
    <t>SSZT Ústí nad Labem sever Ústřední stavědlo</t>
  </si>
  <si>
    <t>tel. 972 423 473</t>
  </si>
  <si>
    <t>p. Petrnoušek Václav</t>
  </si>
  <si>
    <t>119-123</t>
  </si>
  <si>
    <t>zamést a vytřít podlahu, vysypat koš a vyměnit odpadkový pytel, otřít prach z vybavení místnosti, dveří, topení a okenních parapetů, odstranit pavučiny, umýt obklady na stěnách, umýt umývadla včetně bateriií, umýt toalety</t>
  </si>
  <si>
    <t>kancelář údržba</t>
  </si>
  <si>
    <t>211-216</t>
  </si>
  <si>
    <t xml:space="preserve">NÁKLADY ZA ÚKLID SSZT UNL sever Ústřední stavědlo VČETNĚ MYTÍ OKEN  </t>
  </si>
  <si>
    <t>SSZT Ústí nad Labem jih</t>
  </si>
  <si>
    <t>tel. 972 424 081</t>
  </si>
  <si>
    <t>p. Petrnoušková Alena</t>
  </si>
  <si>
    <t>wc, umývárna</t>
  </si>
  <si>
    <t>chodba vchod</t>
  </si>
  <si>
    <t>chodba, schody</t>
  </si>
  <si>
    <t>zamést a vytřít podlahu, zamést a vytřít schodišťová ramena a podesty, umýt skleněné výplně ve dveřích, vysypat koš a vyměnit odpadkový pytel, otřít prach z vybavení chodby, dveří, odstranit pavučiny</t>
  </si>
  <si>
    <t xml:space="preserve">NÁKLADY ZA ÚKLID SSZT UNL jih VČETNĚ MYTÍ OKEN  </t>
  </si>
  <si>
    <t>SSZT Bohosudov</t>
  </si>
  <si>
    <t>tel. 972 421 270</t>
  </si>
  <si>
    <t>p. Hruška Ladislav</t>
  </si>
  <si>
    <t>zamést a vytřít podlahu, vysypat koš a vyměnit odpadkový pytel, otřít prach z vybavení místnosti, dveří, topení a okenních parapetů,  odstranit pavučiny, umýt obklady na stěnách, umýt umývadla a sprchy včetně bateriií</t>
  </si>
  <si>
    <t>wc</t>
  </si>
  <si>
    <t>Beton</t>
  </si>
  <si>
    <t>zamést podlahu, zamést schodišťová ramena a podesty, umýt skleněné výplně ve dveřích, vysypat koš a vyměnit odpadkový pytel, otřít prach z vybavení chodby, dveří, odstranit pavučiny</t>
  </si>
  <si>
    <t xml:space="preserve">NÁKLADY ZA ÚKLID SSZT BOHOSUDOV VČETNĚ MYTÍ OKEN  </t>
  </si>
  <si>
    <t>SSZT Úpořiny</t>
  </si>
  <si>
    <t>tel. 972 421 248</t>
  </si>
  <si>
    <t>p. Kouba Miroslav</t>
  </si>
  <si>
    <t>OP04</t>
  </si>
  <si>
    <t>OP06</t>
  </si>
  <si>
    <t>OP07</t>
  </si>
  <si>
    <t>OP11-12</t>
  </si>
  <si>
    <t>WC, umývárna</t>
  </si>
  <si>
    <t>OP13</t>
  </si>
  <si>
    <t xml:space="preserve">NÁKLADY ZA ÚKLID SSZT ÚPOŘINY VČETNĚ MYTÍ OKEN  </t>
  </si>
  <si>
    <t>SSZT UNL západ St.1</t>
  </si>
  <si>
    <t>SSZT UNL sever Ústřední stavědlo</t>
  </si>
  <si>
    <t>SSZT UNL jih</t>
  </si>
  <si>
    <t>SSZT UNL západ St.5</t>
  </si>
  <si>
    <t>zamést a vytřít podlahu, vysypat koše a vyměnit odpadkové pytle, otřít prach z kuchyňské linky, vybavení chodby, dveří, odstranit pavučiny</t>
  </si>
  <si>
    <t>zamést a vytřít podlahu, vysypat koš a vyměnit odpadkový pytel, otřít prach z vybavení místnosti, dveří, odstranit pavučiny, umýt obklady na stěnách, umýt umývadlo a sprchový kout včetně bateriií</t>
  </si>
  <si>
    <t xml:space="preserve">vysát koberec, otřít prach z vybavení kanceláře včetně skříní, dveří, topení a okenních parapetů, odstranit pavučiny, 
2xT vysypat koš a vyměnit odpadkový pytel </t>
  </si>
  <si>
    <t>vysát koberec, otřít prach z vybavení kanceláře včetně skříní, dveří, topení a okenních parapetů, odstranit pavučiny, 
2xT vysypat koš a vyměnit odpadkový pytel</t>
  </si>
  <si>
    <t>zamést a vytřít podlahu, vysypat koš a vyměnit odpadkový pytel, otřít prach z vybavení místnosti, dveří, topení a okenních parapetů, odstranit pavučiny, umýt obklady na stěnách, umýt umývadla včetně bateriií, umýt toalety, otřít prach z kuchyňské linky</t>
  </si>
  <si>
    <t>zamést a vytřít podlahu, otřít prach z vybavení kanceláře včetně skříní, dveří, topení a okenních parapetů, odstranit pavučiny, 2xT vysypat koš a vyměnit odpadkový pytel</t>
  </si>
  <si>
    <t>zamést a vytřít podlahu, vysát koberec, otřít prach z vybavení kanceláře včetně skříní, dveří, topení a okenních parapetů, odstranit pavučiny, 2xT vysypat koš a vyměnit odpadkový pytel</t>
  </si>
  <si>
    <t>zamést a vytřít schodišťová ramena od mezipatrové podesty 10./11.patra včetně po mezipatrovou podestu 8./9. patra včetně, otřít široký parapet (trám) v mezipatrech 10./11., 9./10. a 8./9. patra, otřít prach z dveří, odstranit pavučiny</t>
  </si>
  <si>
    <t>9. patro - mytí skleněné přepážky u dveří na WC ženy a luxfer na WC ženy a WC muži</t>
  </si>
  <si>
    <t>SSZT Děčín budova KOMPAS</t>
  </si>
  <si>
    <t>Ústecká 1805, Děčín Rozbělesy</t>
  </si>
  <si>
    <t>tel. 972 433 596</t>
  </si>
  <si>
    <t>p. Tic Petr</t>
  </si>
  <si>
    <t>kancelář + předsíň</t>
  </si>
  <si>
    <t>zamést a vytřít podlahu, vysypat koš a vyměnit odpadkový pytel, otřít prach z vybavení místnosti, dveří, topení, odstranit pavučiny, umýt obklady na stěnách, umýt umývadla a sprchy včetně bateriií</t>
  </si>
  <si>
    <t>chodba k dílně SSZT + schody</t>
  </si>
  <si>
    <t xml:space="preserve">NÁKLADY ZA ÚKLID SSZT DĚČÍN BUDOVA KOMPAS VČETNĚ MYTÍ OKEN  </t>
  </si>
  <si>
    <t>SSZT Děčín Ústřední stavědlo budova ESA</t>
  </si>
  <si>
    <t>ul. Práce, Děčín Rozbělesy</t>
  </si>
  <si>
    <t>tel. 972 433 598</t>
  </si>
  <si>
    <t>p. Brož Jiří</t>
  </si>
  <si>
    <t>kancelář + chodba</t>
  </si>
  <si>
    <t>K / D</t>
  </si>
  <si>
    <t>kancelář + chodba
+ umývárna</t>
  </si>
  <si>
    <t>L / D</t>
  </si>
  <si>
    <t>wc, umývárna, 
sprcha</t>
  </si>
  <si>
    <t>zamést a vytřít podlahu, vysypat koš a vyměnit odpadkový pytel, otřít prach z vybavení místnosti, dveří, topení, okenních parapetů, odstranit pavučiny, umýt obklady na stěnách, umýt umývadla a sprchy včetně bateriií, umýt toalety</t>
  </si>
  <si>
    <t xml:space="preserve">NÁKLADY ZA ÚKLID SSZT DĚČÍN ÚS BUDOVA ESA VČETNĚ MYTÍ OKEN  </t>
  </si>
  <si>
    <t>SSZT Prostřední Žleb</t>
  </si>
  <si>
    <t>tel. 972 433 599</t>
  </si>
  <si>
    <t>p. Tůma Vladimír</t>
  </si>
  <si>
    <t>zamést a vytřít podlahu, vysypat koš a vyměnit odpadkový pytel, otřít prach z vybavení místnosti, dveří, topení a okenních parapetů, odstranit pavučiny, umýt obklady na stěnách, umýt umývadla</t>
  </si>
  <si>
    <t>zamést a vytřít podlahu, vysypat koš a vyměnit odpadkový pytel, otřít prach z vybavení místnosti, dveří, topení, odstranit pavučiny, umýt obklady na stěnách, umýt toalety</t>
  </si>
  <si>
    <t>zamést a vytřít podlahu, vysypat koš a vyměnit odpadkový pytel, otřít prach z vybavení místnosti, dveří, topení, odstranit pavučiny, umýt obklady na stěnách</t>
  </si>
  <si>
    <t xml:space="preserve">NÁKLADY ZA ÚKLID SSZT PROSTŘEDNÍ ŽLEB VČETNĚ MYTÍ OKEN  </t>
  </si>
  <si>
    <t>SSZT Benešov nad Ploučnicí</t>
  </si>
  <si>
    <t>tel. 972 433 661</t>
  </si>
  <si>
    <t>p. Rjab Oto</t>
  </si>
  <si>
    <t>kancelář VNM</t>
  </si>
  <si>
    <t>umývárna, sprcha,
WC, chodbička</t>
  </si>
  <si>
    <t xml:space="preserve">NÁKLADY ZA ÚKLID SSZT BENEŠOV NAD PLOUČNICÍ VČETNĚ MYTÍ OKEN  </t>
  </si>
  <si>
    <t>SSZT Rybniště</t>
  </si>
  <si>
    <t>tel. 972 434 250</t>
  </si>
  <si>
    <t>p. Brzák Jiří</t>
  </si>
  <si>
    <t>umývárna, sprcha</t>
  </si>
  <si>
    <t>zamést a vytřít podlahu, vysypat koš a vyměnit odpadkový pytel, otřít prach z vybavení místnosti, dveří, topení a okenních parapetů, odstranit pavučiny, umýt obklady na stěnách, umýt toalety</t>
  </si>
  <si>
    <t>D / beton</t>
  </si>
  <si>
    <t xml:space="preserve">NÁKLADY ZA ÚKLID SSZT RYBNIŠTĚ VČETNĚ MYTÍ OKEN  </t>
  </si>
  <si>
    <t>SSZT Rumburk</t>
  </si>
  <si>
    <t>tel. 972 434 480</t>
  </si>
  <si>
    <t>p. Krejčík Ivo</t>
  </si>
  <si>
    <t xml:space="preserve">NÁKLADY ZA ÚKLID SSZT RUMBURK VČETNĚ MYTÍ OKEN  </t>
  </si>
  <si>
    <t>SSZT Varnsdorf</t>
  </si>
  <si>
    <t>tel. 972 435 039</t>
  </si>
  <si>
    <t>p. Preis Karel</t>
  </si>
  <si>
    <t xml:space="preserve">NÁKLADY ZA ÚKLID SSZT VARNSDORF VČETNĚ MYTÍ OKEN  </t>
  </si>
  <si>
    <t>SSZT Děčín ÚS budova ESA</t>
  </si>
  <si>
    <t>celkem Kč za měsíc
bez DPH za část</t>
  </si>
  <si>
    <t>část zakázky</t>
  </si>
  <si>
    <t>1x umytí v Kč
bez DPH za část</t>
  </si>
  <si>
    <t>Dodavatel je oprávněn podat nabídku na celý předmět veřejné zakázky (tzn. na všech 8 částí této veřejné zakázky), nebo pouze na jednotlivé části veřejné zakázky (tzn. na jednu nebo více částí).</t>
  </si>
  <si>
    <t>Upozornění:</t>
  </si>
  <si>
    <t>Část 6</t>
  </si>
  <si>
    <t>Část 7</t>
  </si>
  <si>
    <t>Část 8</t>
  </si>
  <si>
    <t>Hodnotícím kritériem pro výběr nejvýhodnější nabídky je nejnižší nabídková cena v Kč bez DPH za pravidelný úklid za 1 kalendářní měsíc za příslušnou část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</si>
</sst>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3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5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sz val="9"/>
      <name val="Arial"/>
      <family val="2"/>
      <charset val="238"/>
    </font>
    <font>
      <b/>
      <i/>
      <sz val="10"/>
      <color rgb="FF00B050"/>
      <name val="Arial"/>
      <family val="2"/>
      <charset val="238"/>
    </font>
    <font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u/>
      <sz val="9"/>
      <name val="Arial"/>
      <family val="2"/>
      <charset val="238"/>
    </font>
    <font>
      <b/>
      <i/>
      <sz val="9"/>
      <color rgb="FF00B050"/>
      <name val="Arial"/>
      <family val="2"/>
      <charset val="238"/>
    </font>
    <font>
      <b/>
      <i/>
      <sz val="9.1999999999999993"/>
      <color rgb="FF00B050"/>
      <name val="Arial"/>
      <family val="2"/>
      <charset val="238"/>
    </font>
    <font>
      <i/>
      <sz val="9"/>
      <color rgb="FF00B050"/>
      <name val="Arial"/>
      <family val="2"/>
      <charset val="238"/>
    </font>
    <font>
      <sz val="9"/>
      <color rgb="FF00B050"/>
      <name val="Arial"/>
      <family val="2"/>
      <charset val="238"/>
    </font>
    <font>
      <sz val="8"/>
      <name val="Arial"/>
      <family val="2"/>
      <charset val="238"/>
    </font>
    <font>
      <i/>
      <u/>
      <sz val="9"/>
      <name val="Arial"/>
      <family val="2"/>
      <charset val="238"/>
    </font>
    <font>
      <i/>
      <sz val="7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b/>
      <sz val="12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" fillId="0" borderId="0"/>
  </cellStyleXfs>
  <cellXfs count="358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/>
    </xf>
    <xf numFmtId="0" fontId="8" fillId="0" borderId="9" xfId="1" applyFont="1" applyFill="1" applyBorder="1" applyAlignment="1">
      <alignment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/>
    </xf>
    <xf numFmtId="0" fontId="8" fillId="0" borderId="0" xfId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center" vertical="center"/>
    </xf>
    <xf numFmtId="0" fontId="1" fillId="0" borderId="0" xfId="5"/>
    <xf numFmtId="0" fontId="15" fillId="0" borderId="0" xfId="5" applyFont="1"/>
    <xf numFmtId="0" fontId="11" fillId="0" borderId="16" xfId="5" applyFont="1" applyBorder="1" applyAlignment="1">
      <alignment horizontal="left"/>
    </xf>
    <xf numFmtId="2" fontId="15" fillId="0" borderId="12" xfId="5" applyNumberFormat="1" applyFont="1" applyBorder="1" applyAlignment="1">
      <alignment horizontal="right"/>
    </xf>
    <xf numFmtId="0" fontId="11" fillId="0" borderId="12" xfId="5" applyFont="1" applyBorder="1" applyAlignment="1">
      <alignment horizontal="left"/>
    </xf>
    <xf numFmtId="0" fontId="16" fillId="0" borderId="0" xfId="5" applyFont="1"/>
    <xf numFmtId="0" fontId="11" fillId="0" borderId="27" xfId="5" applyFont="1" applyBorder="1" applyAlignment="1">
      <alignment horizontal="left"/>
    </xf>
    <xf numFmtId="0" fontId="11" fillId="0" borderId="8" xfId="5" applyFont="1" applyBorder="1" applyAlignment="1">
      <alignment horizontal="left"/>
    </xf>
    <xf numFmtId="0" fontId="6" fillId="0" borderId="20" xfId="5" applyFont="1" applyBorder="1" applyAlignment="1">
      <alignment horizontal="center" vertical="center" wrapText="1"/>
    </xf>
    <xf numFmtId="0" fontId="6" fillId="0" borderId="20" xfId="5" applyFont="1" applyBorder="1" applyAlignment="1">
      <alignment horizontal="center" vertical="center"/>
    </xf>
    <xf numFmtId="0" fontId="15" fillId="0" borderId="0" xfId="5" applyFont="1" applyBorder="1"/>
    <xf numFmtId="0" fontId="13" fillId="0" borderId="0" xfId="5" applyFont="1" applyAlignment="1">
      <alignment horizontal="right" vertical="center"/>
    </xf>
    <xf numFmtId="2" fontId="11" fillId="0" borderId="12" xfId="0" applyNumberFormat="1" applyFont="1" applyBorder="1" applyAlignment="1">
      <alignment horizontal="right"/>
    </xf>
    <xf numFmtId="0" fontId="0" fillId="0" borderId="0" xfId="0" applyFont="1"/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11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4" fontId="11" fillId="0" borderId="0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7" fillId="0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vertical="center"/>
    </xf>
    <xf numFmtId="4" fontId="6" fillId="0" borderId="10" xfId="0" applyNumberFormat="1" applyFont="1" applyBorder="1" applyAlignment="1" applyProtection="1">
      <alignment horizontal="right" vertical="center"/>
      <protection locked="0"/>
    </xf>
    <xf numFmtId="0" fontId="11" fillId="0" borderId="6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14" xfId="0" applyFont="1" applyBorder="1" applyAlignment="1">
      <alignment vertical="center" wrapText="1"/>
    </xf>
    <xf numFmtId="0" fontId="11" fillId="0" borderId="21" xfId="0" applyFont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164" fontId="11" fillId="0" borderId="0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right" vertical="center"/>
      <protection locked="0"/>
    </xf>
    <xf numFmtId="4" fontId="6" fillId="0" borderId="11" xfId="0" applyNumberFormat="1" applyFont="1" applyFill="1" applyBorder="1" applyAlignment="1" applyProtection="1">
      <alignment horizontal="right" vertical="center"/>
      <protection locked="0"/>
    </xf>
    <xf numFmtId="4" fontId="6" fillId="0" borderId="15" xfId="0" applyNumberFormat="1" applyFont="1" applyFill="1" applyBorder="1" applyAlignment="1" applyProtection="1">
      <alignment horizontal="right" vertical="center"/>
      <protection locked="0"/>
    </xf>
    <xf numFmtId="4" fontId="6" fillId="0" borderId="3" xfId="0" applyNumberFormat="1" applyFont="1" applyBorder="1" applyAlignment="1">
      <alignment horizontal="right" vertical="center"/>
    </xf>
    <xf numFmtId="4" fontId="6" fillId="0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2" fontId="6" fillId="0" borderId="7" xfId="0" applyNumberFormat="1" applyFont="1" applyFill="1" applyBorder="1" applyAlignment="1" applyProtection="1">
      <alignment horizontal="right" vertical="center"/>
      <protection locked="0"/>
    </xf>
    <xf numFmtId="2" fontId="6" fillId="0" borderId="11" xfId="0" applyNumberFormat="1" applyFont="1" applyFill="1" applyBorder="1" applyAlignment="1" applyProtection="1">
      <alignment horizontal="right" vertical="center"/>
      <protection locked="0"/>
    </xf>
    <xf numFmtId="2" fontId="6" fillId="0" borderId="15" xfId="0" applyNumberFormat="1" applyFont="1" applyFill="1" applyBorder="1" applyAlignment="1" applyProtection="1">
      <alignment horizontal="right" vertical="center"/>
      <protection locked="0"/>
    </xf>
    <xf numFmtId="0" fontId="6" fillId="2" borderId="7" xfId="0" applyFont="1" applyFill="1" applyBorder="1" applyAlignment="1">
      <alignment horizontal="center" vertical="center" wrapText="1"/>
    </xf>
    <xf numFmtId="4" fontId="6" fillId="0" borderId="7" xfId="0" applyNumberFormat="1" applyFont="1" applyBorder="1" applyAlignment="1" applyProtection="1">
      <alignment vertical="center"/>
      <protection locked="0"/>
    </xf>
    <xf numFmtId="4" fontId="6" fillId="0" borderId="11" xfId="0" applyNumberFormat="1" applyFont="1" applyBorder="1" applyAlignment="1" applyProtection="1">
      <alignment vertical="center"/>
      <protection locked="0"/>
    </xf>
    <xf numFmtId="4" fontId="6" fillId="0" borderId="15" xfId="0" applyNumberFormat="1" applyFont="1" applyBorder="1" applyAlignment="1" applyProtection="1">
      <alignment vertical="center"/>
      <protection locked="0"/>
    </xf>
    <xf numFmtId="2" fontId="6" fillId="0" borderId="3" xfId="0" applyNumberFormat="1" applyFont="1" applyBorder="1" applyAlignment="1">
      <alignment horizontal="right" vertical="center"/>
    </xf>
    <xf numFmtId="2" fontId="6" fillId="0" borderId="7" xfId="0" applyNumberFormat="1" applyFont="1" applyBorder="1" applyAlignment="1" applyProtection="1">
      <alignment vertical="center"/>
      <protection locked="0"/>
    </xf>
    <xf numFmtId="2" fontId="6" fillId="0" borderId="11" xfId="0" applyNumberFormat="1" applyFont="1" applyBorder="1" applyAlignment="1" applyProtection="1">
      <alignment vertical="center"/>
      <protection locked="0"/>
    </xf>
    <xf numFmtId="2" fontId="6" fillId="0" borderId="15" xfId="0" applyNumberFormat="1" applyFont="1" applyBorder="1" applyAlignment="1" applyProtection="1">
      <alignment vertical="center"/>
      <protection locked="0"/>
    </xf>
    <xf numFmtId="4" fontId="6" fillId="0" borderId="7" xfId="0" applyNumberFormat="1" applyFont="1" applyBorder="1" applyAlignment="1" applyProtection="1">
      <alignment horizontal="right" vertical="center"/>
      <protection locked="0"/>
    </xf>
    <xf numFmtId="4" fontId="6" fillId="0" borderId="11" xfId="0" applyNumberFormat="1" applyFont="1" applyBorder="1" applyAlignment="1" applyProtection="1">
      <alignment horizontal="right" vertical="center"/>
      <protection locked="0"/>
    </xf>
    <xf numFmtId="0" fontId="6" fillId="2" borderId="4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vertical="center"/>
    </xf>
    <xf numFmtId="0" fontId="7" fillId="0" borderId="10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vertical="center"/>
    </xf>
    <xf numFmtId="0" fontId="7" fillId="0" borderId="14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/>
    </xf>
    <xf numFmtId="164" fontId="6" fillId="0" borderId="3" xfId="0" applyNumberFormat="1" applyFont="1" applyBorder="1" applyAlignment="1" applyProtection="1">
      <alignment vertical="center" wrapText="1"/>
      <protection locked="0"/>
    </xf>
    <xf numFmtId="0" fontId="6" fillId="2" borderId="3" xfId="1" applyFont="1" applyFill="1" applyBorder="1" applyAlignment="1">
      <alignment horizontal="center" vertical="center" wrapText="1"/>
    </xf>
    <xf numFmtId="4" fontId="6" fillId="0" borderId="7" xfId="1" applyNumberFormat="1" applyFont="1" applyFill="1" applyBorder="1" applyAlignment="1" applyProtection="1">
      <alignment horizontal="right" vertical="center"/>
      <protection locked="0"/>
    </xf>
    <xf numFmtId="4" fontId="6" fillId="0" borderId="11" xfId="1" applyNumberFormat="1" applyFont="1" applyFill="1" applyBorder="1" applyAlignment="1" applyProtection="1">
      <alignment horizontal="right" vertical="center"/>
      <protection locked="0"/>
    </xf>
    <xf numFmtId="4" fontId="6" fillId="0" borderId="15" xfId="1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 vertical="center" wrapText="1"/>
    </xf>
    <xf numFmtId="164" fontId="11" fillId="0" borderId="0" xfId="1" applyNumberFormat="1" applyFont="1" applyFill="1" applyBorder="1" applyAlignment="1">
      <alignment horizontal="right" vertical="center"/>
    </xf>
    <xf numFmtId="0" fontId="13" fillId="0" borderId="0" xfId="1" applyFont="1" applyFill="1" applyBorder="1" applyAlignment="1">
      <alignment horizontal="left" vertical="center"/>
    </xf>
    <xf numFmtId="2" fontId="6" fillId="0" borderId="7" xfId="1" applyNumberFormat="1" applyFont="1" applyFill="1" applyBorder="1" applyAlignment="1" applyProtection="1">
      <alignment horizontal="right" vertical="center"/>
      <protection locked="0"/>
    </xf>
    <xf numFmtId="2" fontId="6" fillId="0" borderId="11" xfId="1" applyNumberFormat="1" applyFont="1" applyFill="1" applyBorder="1" applyAlignment="1" applyProtection="1">
      <alignment horizontal="right" vertical="center"/>
      <protection locked="0"/>
    </xf>
    <xf numFmtId="2" fontId="6" fillId="0" borderId="15" xfId="1" applyNumberFormat="1" applyFont="1" applyFill="1" applyBorder="1" applyAlignment="1" applyProtection="1">
      <alignment horizontal="right" vertical="center"/>
      <protection locked="0"/>
    </xf>
    <xf numFmtId="0" fontId="5" fillId="2" borderId="3" xfId="1" applyFont="1" applyFill="1" applyBorder="1" applyAlignment="1">
      <alignment horizontal="center" vertical="center" wrapText="1"/>
    </xf>
    <xf numFmtId="164" fontId="13" fillId="0" borderId="0" xfId="0" applyNumberFormat="1" applyFont="1" applyAlignment="1">
      <alignment horizontal="left" vertical="center"/>
    </xf>
    <xf numFmtId="0" fontId="11" fillId="0" borderId="0" xfId="0" applyFont="1"/>
    <xf numFmtId="0" fontId="7" fillId="3" borderId="10" xfId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6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11" fillId="0" borderId="0" xfId="1" applyFont="1" applyFill="1" applyAlignment="1">
      <alignment vertical="center"/>
    </xf>
    <xf numFmtId="0" fontId="7" fillId="0" borderId="14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  <xf numFmtId="4" fontId="6" fillId="0" borderId="0" xfId="1" applyNumberFormat="1" applyFont="1" applyFill="1" applyBorder="1" applyAlignment="1" applyProtection="1">
      <alignment vertical="center"/>
      <protection locked="0"/>
    </xf>
    <xf numFmtId="0" fontId="7" fillId="0" borderId="26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vertical="center"/>
    </xf>
    <xf numFmtId="0" fontId="13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vertical="center"/>
    </xf>
    <xf numFmtId="4" fontId="11" fillId="0" borderId="0" xfId="1" applyNumberFormat="1" applyFont="1" applyBorder="1" applyAlignment="1">
      <alignment horizontal="right" vertical="center"/>
    </xf>
    <xf numFmtId="4" fontId="11" fillId="0" borderId="0" xfId="1" applyNumberFormat="1" applyFont="1" applyAlignment="1">
      <alignment horizontal="right" vertical="center"/>
    </xf>
    <xf numFmtId="0" fontId="11" fillId="0" borderId="0" xfId="1" applyFont="1" applyAlignment="1">
      <alignment horizontal="center" vertical="center"/>
    </xf>
    <xf numFmtId="0" fontId="6" fillId="2" borderId="7" xfId="1" applyFont="1" applyFill="1" applyBorder="1" applyAlignment="1">
      <alignment horizontal="center" vertical="center" wrapText="1"/>
    </xf>
    <xf numFmtId="4" fontId="6" fillId="0" borderId="7" xfId="1" applyNumberFormat="1" applyFont="1" applyBorder="1" applyAlignment="1" applyProtection="1">
      <alignment horizontal="right" vertical="center"/>
      <protection locked="0"/>
    </xf>
    <xf numFmtId="4" fontId="6" fillId="0" borderId="11" xfId="1" applyNumberFormat="1" applyFont="1" applyBorder="1" applyAlignment="1" applyProtection="1">
      <alignment horizontal="right" vertical="center"/>
      <protection locked="0"/>
    </xf>
    <xf numFmtId="4" fontId="6" fillId="0" borderId="11" xfId="1" applyNumberFormat="1" applyFont="1" applyFill="1" applyBorder="1" applyAlignment="1" applyProtection="1">
      <alignment vertical="center"/>
      <protection locked="0"/>
    </xf>
    <xf numFmtId="4" fontId="6" fillId="0" borderId="15" xfId="1" applyNumberFormat="1" applyFont="1" applyFill="1" applyBorder="1" applyAlignment="1" applyProtection="1">
      <alignment vertical="center"/>
      <protection locked="0"/>
    </xf>
    <xf numFmtId="4" fontId="6" fillId="0" borderId="11" xfId="1" applyNumberFormat="1" applyFont="1" applyBorder="1" applyAlignment="1" applyProtection="1">
      <alignment vertical="center"/>
      <protection locked="0"/>
    </xf>
    <xf numFmtId="4" fontId="6" fillId="0" borderId="33" xfId="1" applyNumberFormat="1" applyFont="1" applyFill="1" applyBorder="1" applyAlignment="1" applyProtection="1">
      <alignment vertical="center"/>
      <protection locked="0"/>
    </xf>
    <xf numFmtId="4" fontId="6" fillId="0" borderId="3" xfId="1" applyNumberFormat="1" applyFont="1" applyBorder="1" applyAlignment="1">
      <alignment horizontal="right" vertical="center"/>
    </xf>
    <xf numFmtId="4" fontId="14" fillId="0" borderId="11" xfId="1" applyNumberFormat="1" applyFont="1" applyFill="1" applyBorder="1" applyAlignment="1" applyProtection="1">
      <alignment horizontal="right" vertical="center"/>
      <protection locked="0"/>
    </xf>
    <xf numFmtId="2" fontId="14" fillId="0" borderId="3" xfId="0" applyNumberFormat="1" applyFont="1" applyBorder="1" applyAlignment="1">
      <alignment horizontal="right" vertical="center"/>
    </xf>
    <xf numFmtId="4" fontId="14" fillId="0" borderId="3" xfId="0" applyNumberFormat="1" applyFont="1" applyFill="1" applyBorder="1" applyAlignment="1" applyProtection="1">
      <alignment horizontal="right" vertical="center"/>
      <protection locked="0"/>
    </xf>
    <xf numFmtId="4" fontId="14" fillId="0" borderId="3" xfId="0" applyNumberFormat="1" applyFont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4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 wrapText="1"/>
    </xf>
    <xf numFmtId="4" fontId="6" fillId="0" borderId="0" xfId="1" applyNumberFormat="1" applyFont="1" applyBorder="1" applyAlignment="1" applyProtection="1">
      <alignment horizontal="right" vertical="center"/>
      <protection locked="0"/>
    </xf>
    <xf numFmtId="0" fontId="7" fillId="0" borderId="30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/>
    </xf>
    <xf numFmtId="0" fontId="11" fillId="0" borderId="5" xfId="1" applyFont="1" applyBorder="1" applyAlignment="1">
      <alignment vertical="center"/>
    </xf>
    <xf numFmtId="0" fontId="11" fillId="0" borderId="6" xfId="1" applyFont="1" applyBorder="1" applyAlignment="1">
      <alignment vertical="center" wrapText="1"/>
    </xf>
    <xf numFmtId="0" fontId="11" fillId="0" borderId="6" xfId="1" applyFont="1" applyBorder="1" applyAlignment="1">
      <alignment horizontal="center" vertical="center"/>
    </xf>
    <xf numFmtId="0" fontId="11" fillId="0" borderId="6" xfId="1" applyFont="1" applyBorder="1" applyAlignment="1">
      <alignment vertical="center"/>
    </xf>
    <xf numFmtId="0" fontId="11" fillId="0" borderId="6" xfId="1" applyFont="1" applyBorder="1" applyAlignment="1">
      <alignment horizontal="left" vertical="center"/>
    </xf>
    <xf numFmtId="0" fontId="11" fillId="0" borderId="13" xfId="1" applyFont="1" applyBorder="1" applyAlignment="1">
      <alignment vertical="center"/>
    </xf>
    <xf numFmtId="0" fontId="11" fillId="0" borderId="14" xfId="1" applyFont="1" applyBorder="1" applyAlignment="1">
      <alignment vertical="center" wrapText="1"/>
    </xf>
    <xf numFmtId="0" fontId="11" fillId="0" borderId="14" xfId="1" applyFont="1" applyFill="1" applyBorder="1" applyAlignment="1">
      <alignment horizontal="center" vertical="center"/>
    </xf>
    <xf numFmtId="0" fontId="11" fillId="0" borderId="14" xfId="1" applyFont="1" applyBorder="1" applyAlignment="1">
      <alignment vertical="center"/>
    </xf>
    <xf numFmtId="0" fontId="11" fillId="0" borderId="14" xfId="1" applyFont="1" applyBorder="1" applyAlignment="1">
      <alignment horizontal="left" vertical="center"/>
    </xf>
    <xf numFmtId="4" fontId="6" fillId="0" borderId="29" xfId="1" applyNumberFormat="1" applyFont="1" applyBorder="1" applyAlignment="1" applyProtection="1">
      <alignment horizontal="right" vertical="center"/>
      <protection locked="0"/>
    </xf>
    <xf numFmtId="4" fontId="19" fillId="0" borderId="34" xfId="1" applyNumberFormat="1" applyFont="1" applyBorder="1" applyAlignment="1" applyProtection="1">
      <alignment horizontal="right" vertical="center"/>
      <protection locked="0"/>
    </xf>
    <xf numFmtId="4" fontId="6" fillId="0" borderId="15" xfId="1" applyNumberFormat="1" applyFont="1" applyBorder="1" applyAlignment="1" applyProtection="1">
      <alignment horizontal="right" vertical="center"/>
      <protection locked="0"/>
    </xf>
    <xf numFmtId="4" fontId="6" fillId="0" borderId="34" xfId="1" applyNumberFormat="1" applyFont="1" applyBorder="1" applyAlignment="1" applyProtection="1">
      <alignment horizontal="right" vertical="center"/>
      <protection locked="0"/>
    </xf>
    <xf numFmtId="4" fontId="19" fillId="0" borderId="3" xfId="1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" fontId="6" fillId="0" borderId="28" xfId="0" applyNumberFormat="1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 applyProtection="1">
      <alignment horizontal="right" vertical="center"/>
      <protection locked="0"/>
    </xf>
    <xf numFmtId="0" fontId="7" fillId="0" borderId="30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 wrapText="1"/>
    </xf>
    <xf numFmtId="4" fontId="6" fillId="0" borderId="24" xfId="0" applyNumberFormat="1" applyFont="1" applyBorder="1" applyAlignment="1" applyProtection="1">
      <alignment horizontal="right" vertical="center"/>
      <protection locked="0"/>
    </xf>
    <xf numFmtId="0" fontId="11" fillId="0" borderId="9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4" fontId="6" fillId="0" borderId="1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>
      <alignment vertical="center"/>
    </xf>
    <xf numFmtId="0" fontId="11" fillId="0" borderId="25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4" fontId="6" fillId="0" borderId="26" xfId="0" applyNumberFormat="1" applyFont="1" applyFill="1" applyBorder="1" applyAlignment="1" applyProtection="1">
      <alignment vertical="center"/>
      <protection locked="0"/>
    </xf>
    <xf numFmtId="0" fontId="11" fillId="0" borderId="14" xfId="0" applyFont="1" applyBorder="1" applyAlignment="1">
      <alignment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4" fontId="6" fillId="0" borderId="3" xfId="0" applyNumberFormat="1" applyFont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6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3" fillId="0" borderId="6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/>
    </xf>
    <xf numFmtId="4" fontId="6" fillId="0" borderId="3" xfId="1" applyNumberFormat="1" applyFont="1" applyBorder="1" applyAlignment="1" applyProtection="1">
      <alignment horizontal="right" vertical="center"/>
      <protection locked="0"/>
    </xf>
    <xf numFmtId="0" fontId="7" fillId="0" borderId="9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6" fillId="0" borderId="6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164" fontId="11" fillId="0" borderId="0" xfId="1" applyNumberFormat="1" applyFont="1" applyBorder="1" applyAlignment="1">
      <alignment horizontal="right" vertical="center"/>
    </xf>
    <xf numFmtId="0" fontId="25" fillId="0" borderId="9" xfId="1" applyFont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0" fontId="11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4" fontId="6" fillId="0" borderId="3" xfId="1" applyNumberFormat="1" applyFont="1" applyFill="1" applyBorder="1" applyAlignment="1" applyProtection="1">
      <alignment horizontal="right" vertical="center"/>
      <protection locked="0"/>
    </xf>
    <xf numFmtId="0" fontId="25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/>
    </xf>
    <xf numFmtId="0" fontId="7" fillId="0" borderId="22" xfId="1" applyFont="1" applyBorder="1" applyAlignment="1">
      <alignment horizontal="left" vertical="center" wrapText="1"/>
    </xf>
    <xf numFmtId="4" fontId="6" fillId="0" borderId="4" xfId="1" applyNumberFormat="1" applyFont="1" applyBorder="1" applyAlignment="1" applyProtection="1">
      <alignment horizontal="right" vertical="center"/>
      <protection locked="0"/>
    </xf>
    <xf numFmtId="0" fontId="25" fillId="0" borderId="5" xfId="1" applyFont="1" applyBorder="1" applyAlignment="1">
      <alignment horizontal="center" vertical="center"/>
    </xf>
    <xf numFmtId="2" fontId="15" fillId="0" borderId="36" xfId="5" applyNumberFormat="1" applyFont="1" applyBorder="1" applyAlignment="1">
      <alignment horizontal="right"/>
    </xf>
    <xf numFmtId="2" fontId="11" fillId="0" borderId="36" xfId="0" applyNumberFormat="1" applyFont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2" fontId="17" fillId="0" borderId="0" xfId="0" applyNumberFormat="1" applyFont="1" applyBorder="1" applyAlignment="1">
      <alignment horizontal="right"/>
    </xf>
    <xf numFmtId="2" fontId="15" fillId="0" borderId="16" xfId="5" applyNumberFormat="1" applyFont="1" applyBorder="1" applyAlignment="1">
      <alignment horizontal="right"/>
    </xf>
    <xf numFmtId="2" fontId="11" fillId="0" borderId="16" xfId="0" applyNumberFormat="1" applyFont="1" applyBorder="1" applyAlignment="1">
      <alignment horizontal="right"/>
    </xf>
    <xf numFmtId="0" fontId="11" fillId="0" borderId="20" xfId="5" applyFont="1" applyBorder="1" applyAlignment="1">
      <alignment horizontal="center" vertical="center" wrapText="1"/>
    </xf>
    <xf numFmtId="0" fontId="15" fillId="4" borderId="0" xfId="0" applyFont="1" applyFill="1"/>
    <xf numFmtId="0" fontId="26" fillId="4" borderId="0" xfId="0" applyFont="1" applyFill="1" applyBorder="1"/>
    <xf numFmtId="0" fontId="26" fillId="4" borderId="0" xfId="0" applyFont="1" applyFill="1"/>
    <xf numFmtId="0" fontId="23" fillId="4" borderId="0" xfId="0" applyFont="1" applyFill="1"/>
    <xf numFmtId="0" fontId="27" fillId="0" borderId="0" xfId="5" applyFont="1"/>
    <xf numFmtId="0" fontId="28" fillId="0" borderId="0" xfId="0" applyFont="1"/>
    <xf numFmtId="0" fontId="15" fillId="0" borderId="0" xfId="0" applyFont="1"/>
    <xf numFmtId="2" fontId="15" fillId="0" borderId="27" xfId="5" applyNumberFormat="1" applyFont="1" applyBorder="1" applyAlignment="1">
      <alignment horizontal="right"/>
    </xf>
    <xf numFmtId="2" fontId="11" fillId="0" borderId="27" xfId="0" applyNumberFormat="1" applyFont="1" applyBorder="1" applyAlignment="1">
      <alignment horizontal="right"/>
    </xf>
    <xf numFmtId="2" fontId="15" fillId="0" borderId="8" xfId="5" applyNumberFormat="1" applyFont="1" applyBorder="1" applyAlignment="1">
      <alignment horizontal="right"/>
    </xf>
    <xf numFmtId="2" fontId="11" fillId="0" borderId="8" xfId="0" applyNumberFormat="1" applyFont="1" applyBorder="1" applyAlignment="1">
      <alignment horizontal="right"/>
    </xf>
    <xf numFmtId="0" fontId="11" fillId="0" borderId="39" xfId="5" applyFont="1" applyBorder="1" applyAlignment="1">
      <alignment horizontal="left"/>
    </xf>
    <xf numFmtId="0" fontId="34" fillId="0" borderId="12" xfId="5" applyFont="1" applyBorder="1" applyAlignment="1">
      <alignment horizontal="left"/>
    </xf>
    <xf numFmtId="2" fontId="34" fillId="0" borderId="12" xfId="5" applyNumberFormat="1" applyFont="1" applyBorder="1" applyAlignment="1">
      <alignment horizontal="right"/>
    </xf>
    <xf numFmtId="2" fontId="34" fillId="0" borderId="12" xfId="0" applyNumberFormat="1" applyFont="1" applyBorder="1" applyAlignment="1">
      <alignment horizontal="right"/>
    </xf>
    <xf numFmtId="0" fontId="34" fillId="0" borderId="8" xfId="5" applyFont="1" applyBorder="1" applyAlignment="1">
      <alignment horizontal="left"/>
    </xf>
    <xf numFmtId="2" fontId="34" fillId="0" borderId="8" xfId="5" applyNumberFormat="1" applyFont="1" applyBorder="1" applyAlignment="1">
      <alignment horizontal="right"/>
    </xf>
    <xf numFmtId="2" fontId="34" fillId="0" borderId="8" xfId="0" applyNumberFormat="1" applyFont="1" applyBorder="1" applyAlignment="1">
      <alignment horizontal="right"/>
    </xf>
    <xf numFmtId="0" fontId="34" fillId="0" borderId="16" xfId="5" applyFont="1" applyBorder="1" applyAlignment="1">
      <alignment horizontal="left"/>
    </xf>
    <xf numFmtId="2" fontId="34" fillId="0" borderId="16" xfId="5" applyNumberFormat="1" applyFont="1" applyBorder="1" applyAlignment="1">
      <alignment horizontal="right"/>
    </xf>
    <xf numFmtId="2" fontId="34" fillId="0" borderId="16" xfId="0" applyNumberFormat="1" applyFont="1" applyBorder="1" applyAlignment="1">
      <alignment horizontal="right"/>
    </xf>
    <xf numFmtId="0" fontId="11" fillId="0" borderId="38" xfId="5" applyFont="1" applyBorder="1" applyAlignment="1">
      <alignment horizontal="left"/>
    </xf>
    <xf numFmtId="2" fontId="29" fillId="0" borderId="37" xfId="5" applyNumberFormat="1" applyFont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9" fillId="0" borderId="37" xfId="5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2" fontId="32" fillId="0" borderId="37" xfId="5" applyNumberFormat="1" applyFont="1" applyBorder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0" fontId="33" fillId="0" borderId="39" xfId="0" applyFont="1" applyBorder="1" applyAlignment="1">
      <alignment horizontal="center" vertical="center" wrapText="1"/>
    </xf>
    <xf numFmtId="0" fontId="32" fillId="0" borderId="37" xfId="5" applyFont="1" applyBorder="1" applyAlignment="1">
      <alignment horizontal="center" vertical="center" wrapText="1"/>
    </xf>
    <xf numFmtId="0" fontId="31" fillId="0" borderId="37" xfId="5" applyFont="1" applyBorder="1" applyAlignment="1">
      <alignment horizontal="center" vertical="center" wrapText="1"/>
    </xf>
    <xf numFmtId="0" fontId="10" fillId="0" borderId="0" xfId="5" applyFont="1" applyAlignment="1">
      <alignment horizont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3" fillId="0" borderId="1" xfId="1" applyFont="1" applyBorder="1" applyAlignment="1">
      <alignment horizontal="left" vertical="center"/>
    </xf>
    <xf numFmtId="0" fontId="13" fillId="0" borderId="2" xfId="1" applyFont="1" applyBorder="1" applyAlignment="1">
      <alignment horizontal="left" vertical="center"/>
    </xf>
    <xf numFmtId="0" fontId="11" fillId="0" borderId="2" xfId="1" applyFont="1" applyBorder="1" applyAlignment="1">
      <alignment horizontal="left" vertical="center"/>
    </xf>
    <xf numFmtId="0" fontId="13" fillId="0" borderId="17" xfId="1" applyFont="1" applyBorder="1" applyAlignment="1">
      <alignment horizontal="left" vertical="center"/>
    </xf>
    <xf numFmtId="0" fontId="11" fillId="0" borderId="18" xfId="1" applyFont="1" applyBorder="1" applyAlignment="1">
      <alignment horizontal="left" vertical="center"/>
    </xf>
    <xf numFmtId="0" fontId="11" fillId="0" borderId="19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20" fillId="0" borderId="23" xfId="1" applyFont="1" applyBorder="1" applyAlignment="1">
      <alignment horizontal="center" vertical="center"/>
    </xf>
    <xf numFmtId="0" fontId="20" fillId="0" borderId="32" xfId="0" applyFont="1" applyBorder="1" applyAlignment="1">
      <alignment vertical="center"/>
    </xf>
    <xf numFmtId="0" fontId="20" fillId="0" borderId="35" xfId="0" applyFont="1" applyBorder="1" applyAlignment="1">
      <alignment vertical="center"/>
    </xf>
    <xf numFmtId="0" fontId="21" fillId="0" borderId="23" xfId="1" applyFont="1" applyBorder="1" applyAlignment="1">
      <alignment horizontal="center" vertical="center"/>
    </xf>
    <xf numFmtId="0" fontId="21" fillId="0" borderId="32" xfId="0" applyFont="1" applyBorder="1" applyAlignment="1">
      <alignment vertical="center"/>
    </xf>
    <xf numFmtId="0" fontId="21" fillId="0" borderId="35" xfId="0" applyFont="1" applyBorder="1" applyAlignment="1">
      <alignment vertical="center"/>
    </xf>
    <xf numFmtId="0" fontId="19" fillId="0" borderId="17" xfId="1" applyFont="1" applyBorder="1" applyAlignment="1">
      <alignment horizontal="left" vertical="center"/>
    </xf>
    <xf numFmtId="0" fontId="22" fillId="0" borderId="18" xfId="1" applyFont="1" applyBorder="1" applyAlignment="1">
      <alignment horizontal="left" vertical="center"/>
    </xf>
    <xf numFmtId="0" fontId="22" fillId="0" borderId="19" xfId="1" applyFont="1" applyBorder="1" applyAlignment="1">
      <alignment horizontal="left" vertical="center"/>
    </xf>
    <xf numFmtId="0" fontId="0" fillId="4" borderId="0" xfId="0" applyFill="1"/>
  </cellXfs>
  <cellStyles count="6">
    <cellStyle name="Excel Built-in Normal" xfId="4"/>
    <cellStyle name="Normální" xfId="0" builtinId="0"/>
    <cellStyle name="Normální 2" xfId="1"/>
    <cellStyle name="Normální 3" xfId="2"/>
    <cellStyle name="Normální 4" xfId="3"/>
    <cellStyle name="Normální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topLeftCell="A43" zoomScaleNormal="100" workbookViewId="0">
      <selection activeCell="A57" sqref="A57"/>
    </sheetView>
  </sheetViews>
  <sheetFormatPr defaultRowHeight="15" x14ac:dyDescent="0.25"/>
  <cols>
    <col min="1" max="1" width="45.7109375" style="38" customWidth="1"/>
    <col min="2" max="4" width="20.7109375" style="38" customWidth="1"/>
    <col min="5" max="5" width="21.140625" style="37" customWidth="1"/>
    <col min="6" max="256" width="9.140625" style="37"/>
    <col min="257" max="257" width="60" style="37" customWidth="1"/>
    <col min="258" max="260" width="22.7109375" style="37" customWidth="1"/>
    <col min="261" max="261" width="20.140625" style="37" customWidth="1"/>
    <col min="262" max="512" width="9.140625" style="37"/>
    <col min="513" max="513" width="60" style="37" customWidth="1"/>
    <col min="514" max="516" width="22.7109375" style="37" customWidth="1"/>
    <col min="517" max="517" width="20.140625" style="37" customWidth="1"/>
    <col min="518" max="768" width="9.140625" style="37"/>
    <col min="769" max="769" width="60" style="37" customWidth="1"/>
    <col min="770" max="772" width="22.7109375" style="37" customWidth="1"/>
    <col min="773" max="773" width="20.140625" style="37" customWidth="1"/>
    <col min="774" max="1024" width="9.140625" style="37"/>
    <col min="1025" max="1025" width="60" style="37" customWidth="1"/>
    <col min="1026" max="1028" width="22.7109375" style="37" customWidth="1"/>
    <col min="1029" max="1029" width="20.140625" style="37" customWidth="1"/>
    <col min="1030" max="1280" width="9.140625" style="37"/>
    <col min="1281" max="1281" width="60" style="37" customWidth="1"/>
    <col min="1282" max="1284" width="22.7109375" style="37" customWidth="1"/>
    <col min="1285" max="1285" width="20.140625" style="37" customWidth="1"/>
    <col min="1286" max="1536" width="9.140625" style="37"/>
    <col min="1537" max="1537" width="60" style="37" customWidth="1"/>
    <col min="1538" max="1540" width="22.7109375" style="37" customWidth="1"/>
    <col min="1541" max="1541" width="20.140625" style="37" customWidth="1"/>
    <col min="1542" max="1792" width="9.140625" style="37"/>
    <col min="1793" max="1793" width="60" style="37" customWidth="1"/>
    <col min="1794" max="1796" width="22.7109375" style="37" customWidth="1"/>
    <col min="1797" max="1797" width="20.140625" style="37" customWidth="1"/>
    <col min="1798" max="2048" width="9.140625" style="37"/>
    <col min="2049" max="2049" width="60" style="37" customWidth="1"/>
    <col min="2050" max="2052" width="22.7109375" style="37" customWidth="1"/>
    <col min="2053" max="2053" width="20.140625" style="37" customWidth="1"/>
    <col min="2054" max="2304" width="9.140625" style="37"/>
    <col min="2305" max="2305" width="60" style="37" customWidth="1"/>
    <col min="2306" max="2308" width="22.7109375" style="37" customWidth="1"/>
    <col min="2309" max="2309" width="20.140625" style="37" customWidth="1"/>
    <col min="2310" max="2560" width="9.140625" style="37"/>
    <col min="2561" max="2561" width="60" style="37" customWidth="1"/>
    <col min="2562" max="2564" width="22.7109375" style="37" customWidth="1"/>
    <col min="2565" max="2565" width="20.140625" style="37" customWidth="1"/>
    <col min="2566" max="2816" width="9.140625" style="37"/>
    <col min="2817" max="2817" width="60" style="37" customWidth="1"/>
    <col min="2818" max="2820" width="22.7109375" style="37" customWidth="1"/>
    <col min="2821" max="2821" width="20.140625" style="37" customWidth="1"/>
    <col min="2822" max="3072" width="9.140625" style="37"/>
    <col min="3073" max="3073" width="60" style="37" customWidth="1"/>
    <col min="3074" max="3076" width="22.7109375" style="37" customWidth="1"/>
    <col min="3077" max="3077" width="20.140625" style="37" customWidth="1"/>
    <col min="3078" max="3328" width="9.140625" style="37"/>
    <col min="3329" max="3329" width="60" style="37" customWidth="1"/>
    <col min="3330" max="3332" width="22.7109375" style="37" customWidth="1"/>
    <col min="3333" max="3333" width="20.140625" style="37" customWidth="1"/>
    <col min="3334" max="3584" width="9.140625" style="37"/>
    <col min="3585" max="3585" width="60" style="37" customWidth="1"/>
    <col min="3586" max="3588" width="22.7109375" style="37" customWidth="1"/>
    <col min="3589" max="3589" width="20.140625" style="37" customWidth="1"/>
    <col min="3590" max="3840" width="9.140625" style="37"/>
    <col min="3841" max="3841" width="60" style="37" customWidth="1"/>
    <col min="3842" max="3844" width="22.7109375" style="37" customWidth="1"/>
    <col min="3845" max="3845" width="20.140625" style="37" customWidth="1"/>
    <col min="3846" max="4096" width="9.140625" style="37"/>
    <col min="4097" max="4097" width="60" style="37" customWidth="1"/>
    <col min="4098" max="4100" width="22.7109375" style="37" customWidth="1"/>
    <col min="4101" max="4101" width="20.140625" style="37" customWidth="1"/>
    <col min="4102" max="4352" width="9.140625" style="37"/>
    <col min="4353" max="4353" width="60" style="37" customWidth="1"/>
    <col min="4354" max="4356" width="22.7109375" style="37" customWidth="1"/>
    <col min="4357" max="4357" width="20.140625" style="37" customWidth="1"/>
    <col min="4358" max="4608" width="9.140625" style="37"/>
    <col min="4609" max="4609" width="60" style="37" customWidth="1"/>
    <col min="4610" max="4612" width="22.7109375" style="37" customWidth="1"/>
    <col min="4613" max="4613" width="20.140625" style="37" customWidth="1"/>
    <col min="4614" max="4864" width="9.140625" style="37"/>
    <col min="4865" max="4865" width="60" style="37" customWidth="1"/>
    <col min="4866" max="4868" width="22.7109375" style="37" customWidth="1"/>
    <col min="4869" max="4869" width="20.140625" style="37" customWidth="1"/>
    <col min="4870" max="5120" width="9.140625" style="37"/>
    <col min="5121" max="5121" width="60" style="37" customWidth="1"/>
    <col min="5122" max="5124" width="22.7109375" style="37" customWidth="1"/>
    <col min="5125" max="5125" width="20.140625" style="37" customWidth="1"/>
    <col min="5126" max="5376" width="9.140625" style="37"/>
    <col min="5377" max="5377" width="60" style="37" customWidth="1"/>
    <col min="5378" max="5380" width="22.7109375" style="37" customWidth="1"/>
    <col min="5381" max="5381" width="20.140625" style="37" customWidth="1"/>
    <col min="5382" max="5632" width="9.140625" style="37"/>
    <col min="5633" max="5633" width="60" style="37" customWidth="1"/>
    <col min="5634" max="5636" width="22.7109375" style="37" customWidth="1"/>
    <col min="5637" max="5637" width="20.140625" style="37" customWidth="1"/>
    <col min="5638" max="5888" width="9.140625" style="37"/>
    <col min="5889" max="5889" width="60" style="37" customWidth="1"/>
    <col min="5890" max="5892" width="22.7109375" style="37" customWidth="1"/>
    <col min="5893" max="5893" width="20.140625" style="37" customWidth="1"/>
    <col min="5894" max="6144" width="9.140625" style="37"/>
    <col min="6145" max="6145" width="60" style="37" customWidth="1"/>
    <col min="6146" max="6148" width="22.7109375" style="37" customWidth="1"/>
    <col min="6149" max="6149" width="20.140625" style="37" customWidth="1"/>
    <col min="6150" max="6400" width="9.140625" style="37"/>
    <col min="6401" max="6401" width="60" style="37" customWidth="1"/>
    <col min="6402" max="6404" width="22.7109375" style="37" customWidth="1"/>
    <col min="6405" max="6405" width="20.140625" style="37" customWidth="1"/>
    <col min="6406" max="6656" width="9.140625" style="37"/>
    <col min="6657" max="6657" width="60" style="37" customWidth="1"/>
    <col min="6658" max="6660" width="22.7109375" style="37" customWidth="1"/>
    <col min="6661" max="6661" width="20.140625" style="37" customWidth="1"/>
    <col min="6662" max="6912" width="9.140625" style="37"/>
    <col min="6913" max="6913" width="60" style="37" customWidth="1"/>
    <col min="6914" max="6916" width="22.7109375" style="37" customWidth="1"/>
    <col min="6917" max="6917" width="20.140625" style="37" customWidth="1"/>
    <col min="6918" max="7168" width="9.140625" style="37"/>
    <col min="7169" max="7169" width="60" style="37" customWidth="1"/>
    <col min="7170" max="7172" width="22.7109375" style="37" customWidth="1"/>
    <col min="7173" max="7173" width="20.140625" style="37" customWidth="1"/>
    <col min="7174" max="7424" width="9.140625" style="37"/>
    <col min="7425" max="7425" width="60" style="37" customWidth="1"/>
    <col min="7426" max="7428" width="22.7109375" style="37" customWidth="1"/>
    <col min="7429" max="7429" width="20.140625" style="37" customWidth="1"/>
    <col min="7430" max="7680" width="9.140625" style="37"/>
    <col min="7681" max="7681" width="60" style="37" customWidth="1"/>
    <col min="7682" max="7684" width="22.7109375" style="37" customWidth="1"/>
    <col min="7685" max="7685" width="20.140625" style="37" customWidth="1"/>
    <col min="7686" max="7936" width="9.140625" style="37"/>
    <col min="7937" max="7937" width="60" style="37" customWidth="1"/>
    <col min="7938" max="7940" width="22.7109375" style="37" customWidth="1"/>
    <col min="7941" max="7941" width="20.140625" style="37" customWidth="1"/>
    <col min="7942" max="8192" width="9.140625" style="37"/>
    <col min="8193" max="8193" width="60" style="37" customWidth="1"/>
    <col min="8194" max="8196" width="22.7109375" style="37" customWidth="1"/>
    <col min="8197" max="8197" width="20.140625" style="37" customWidth="1"/>
    <col min="8198" max="8448" width="9.140625" style="37"/>
    <col min="8449" max="8449" width="60" style="37" customWidth="1"/>
    <col min="8450" max="8452" width="22.7109375" style="37" customWidth="1"/>
    <col min="8453" max="8453" width="20.140625" style="37" customWidth="1"/>
    <col min="8454" max="8704" width="9.140625" style="37"/>
    <col min="8705" max="8705" width="60" style="37" customWidth="1"/>
    <col min="8706" max="8708" width="22.7109375" style="37" customWidth="1"/>
    <col min="8709" max="8709" width="20.140625" style="37" customWidth="1"/>
    <col min="8710" max="8960" width="9.140625" style="37"/>
    <col min="8961" max="8961" width="60" style="37" customWidth="1"/>
    <col min="8962" max="8964" width="22.7109375" style="37" customWidth="1"/>
    <col min="8965" max="8965" width="20.140625" style="37" customWidth="1"/>
    <col min="8966" max="9216" width="9.140625" style="37"/>
    <col min="9217" max="9217" width="60" style="37" customWidth="1"/>
    <col min="9218" max="9220" width="22.7109375" style="37" customWidth="1"/>
    <col min="9221" max="9221" width="20.140625" style="37" customWidth="1"/>
    <col min="9222" max="9472" width="9.140625" style="37"/>
    <col min="9473" max="9473" width="60" style="37" customWidth="1"/>
    <col min="9474" max="9476" width="22.7109375" style="37" customWidth="1"/>
    <col min="9477" max="9477" width="20.140625" style="37" customWidth="1"/>
    <col min="9478" max="9728" width="9.140625" style="37"/>
    <col min="9729" max="9729" width="60" style="37" customWidth="1"/>
    <col min="9730" max="9732" width="22.7109375" style="37" customWidth="1"/>
    <col min="9733" max="9733" width="20.140625" style="37" customWidth="1"/>
    <col min="9734" max="9984" width="9.140625" style="37"/>
    <col min="9985" max="9985" width="60" style="37" customWidth="1"/>
    <col min="9986" max="9988" width="22.7109375" style="37" customWidth="1"/>
    <col min="9989" max="9989" width="20.140625" style="37" customWidth="1"/>
    <col min="9990" max="10240" width="9.140625" style="37"/>
    <col min="10241" max="10241" width="60" style="37" customWidth="1"/>
    <col min="10242" max="10244" width="22.7109375" style="37" customWidth="1"/>
    <col min="10245" max="10245" width="20.140625" style="37" customWidth="1"/>
    <col min="10246" max="10496" width="9.140625" style="37"/>
    <col min="10497" max="10497" width="60" style="37" customWidth="1"/>
    <col min="10498" max="10500" width="22.7109375" style="37" customWidth="1"/>
    <col min="10501" max="10501" width="20.140625" style="37" customWidth="1"/>
    <col min="10502" max="10752" width="9.140625" style="37"/>
    <col min="10753" max="10753" width="60" style="37" customWidth="1"/>
    <col min="10754" max="10756" width="22.7109375" style="37" customWidth="1"/>
    <col min="10757" max="10757" width="20.140625" style="37" customWidth="1"/>
    <col min="10758" max="11008" width="9.140625" style="37"/>
    <col min="11009" max="11009" width="60" style="37" customWidth="1"/>
    <col min="11010" max="11012" width="22.7109375" style="37" customWidth="1"/>
    <col min="11013" max="11013" width="20.140625" style="37" customWidth="1"/>
    <col min="11014" max="11264" width="9.140625" style="37"/>
    <col min="11265" max="11265" width="60" style="37" customWidth="1"/>
    <col min="11266" max="11268" width="22.7109375" style="37" customWidth="1"/>
    <col min="11269" max="11269" width="20.140625" style="37" customWidth="1"/>
    <col min="11270" max="11520" width="9.140625" style="37"/>
    <col min="11521" max="11521" width="60" style="37" customWidth="1"/>
    <col min="11522" max="11524" width="22.7109375" style="37" customWidth="1"/>
    <col min="11525" max="11525" width="20.140625" style="37" customWidth="1"/>
    <col min="11526" max="11776" width="9.140625" style="37"/>
    <col min="11777" max="11777" width="60" style="37" customWidth="1"/>
    <col min="11778" max="11780" width="22.7109375" style="37" customWidth="1"/>
    <col min="11781" max="11781" width="20.140625" style="37" customWidth="1"/>
    <col min="11782" max="12032" width="9.140625" style="37"/>
    <col min="12033" max="12033" width="60" style="37" customWidth="1"/>
    <col min="12034" max="12036" width="22.7109375" style="37" customWidth="1"/>
    <col min="12037" max="12037" width="20.140625" style="37" customWidth="1"/>
    <col min="12038" max="12288" width="9.140625" style="37"/>
    <col min="12289" max="12289" width="60" style="37" customWidth="1"/>
    <col min="12290" max="12292" width="22.7109375" style="37" customWidth="1"/>
    <col min="12293" max="12293" width="20.140625" style="37" customWidth="1"/>
    <col min="12294" max="12544" width="9.140625" style="37"/>
    <col min="12545" max="12545" width="60" style="37" customWidth="1"/>
    <col min="12546" max="12548" width="22.7109375" style="37" customWidth="1"/>
    <col min="12549" max="12549" width="20.140625" style="37" customWidth="1"/>
    <col min="12550" max="12800" width="9.140625" style="37"/>
    <col min="12801" max="12801" width="60" style="37" customWidth="1"/>
    <col min="12802" max="12804" width="22.7109375" style="37" customWidth="1"/>
    <col min="12805" max="12805" width="20.140625" style="37" customWidth="1"/>
    <col min="12806" max="13056" width="9.140625" style="37"/>
    <col min="13057" max="13057" width="60" style="37" customWidth="1"/>
    <col min="13058" max="13060" width="22.7109375" style="37" customWidth="1"/>
    <col min="13061" max="13061" width="20.140625" style="37" customWidth="1"/>
    <col min="13062" max="13312" width="9.140625" style="37"/>
    <col min="13313" max="13313" width="60" style="37" customWidth="1"/>
    <col min="13314" max="13316" width="22.7109375" style="37" customWidth="1"/>
    <col min="13317" max="13317" width="20.140625" style="37" customWidth="1"/>
    <col min="13318" max="13568" width="9.140625" style="37"/>
    <col min="13569" max="13569" width="60" style="37" customWidth="1"/>
    <col min="13570" max="13572" width="22.7109375" style="37" customWidth="1"/>
    <col min="13573" max="13573" width="20.140625" style="37" customWidth="1"/>
    <col min="13574" max="13824" width="9.140625" style="37"/>
    <col min="13825" max="13825" width="60" style="37" customWidth="1"/>
    <col min="13826" max="13828" width="22.7109375" style="37" customWidth="1"/>
    <col min="13829" max="13829" width="20.140625" style="37" customWidth="1"/>
    <col min="13830" max="14080" width="9.140625" style="37"/>
    <col min="14081" max="14081" width="60" style="37" customWidth="1"/>
    <col min="14082" max="14084" width="22.7109375" style="37" customWidth="1"/>
    <col min="14085" max="14085" width="20.140625" style="37" customWidth="1"/>
    <col min="14086" max="14336" width="9.140625" style="37"/>
    <col min="14337" max="14337" width="60" style="37" customWidth="1"/>
    <col min="14338" max="14340" width="22.7109375" style="37" customWidth="1"/>
    <col min="14341" max="14341" width="20.140625" style="37" customWidth="1"/>
    <col min="14342" max="14592" width="9.140625" style="37"/>
    <col min="14593" max="14593" width="60" style="37" customWidth="1"/>
    <col min="14594" max="14596" width="22.7109375" style="37" customWidth="1"/>
    <col min="14597" max="14597" width="20.140625" style="37" customWidth="1"/>
    <col min="14598" max="14848" width="9.140625" style="37"/>
    <col min="14849" max="14849" width="60" style="37" customWidth="1"/>
    <col min="14850" max="14852" width="22.7109375" style="37" customWidth="1"/>
    <col min="14853" max="14853" width="20.140625" style="37" customWidth="1"/>
    <col min="14854" max="15104" width="9.140625" style="37"/>
    <col min="15105" max="15105" width="60" style="37" customWidth="1"/>
    <col min="15106" max="15108" width="22.7109375" style="37" customWidth="1"/>
    <col min="15109" max="15109" width="20.140625" style="37" customWidth="1"/>
    <col min="15110" max="15360" width="9.140625" style="37"/>
    <col min="15361" max="15361" width="60" style="37" customWidth="1"/>
    <col min="15362" max="15364" width="22.7109375" style="37" customWidth="1"/>
    <col min="15365" max="15365" width="20.140625" style="37" customWidth="1"/>
    <col min="15366" max="15616" width="9.140625" style="37"/>
    <col min="15617" max="15617" width="60" style="37" customWidth="1"/>
    <col min="15618" max="15620" width="22.7109375" style="37" customWidth="1"/>
    <col min="15621" max="15621" width="20.140625" style="37" customWidth="1"/>
    <col min="15622" max="15872" width="9.140625" style="37"/>
    <col min="15873" max="15873" width="60" style="37" customWidth="1"/>
    <col min="15874" max="15876" width="22.7109375" style="37" customWidth="1"/>
    <col min="15877" max="15877" width="20.140625" style="37" customWidth="1"/>
    <col min="15878" max="16128" width="9.140625" style="37"/>
    <col min="16129" max="16129" width="60" style="37" customWidth="1"/>
    <col min="16130" max="16132" width="22.7109375" style="37" customWidth="1"/>
    <col min="16133" max="16133" width="20.140625" style="37" customWidth="1"/>
    <col min="16134" max="16384" width="9.140625" style="37"/>
  </cols>
  <sheetData>
    <row r="1" spans="1:9" ht="15" customHeight="1" x14ac:dyDescent="0.25">
      <c r="D1" s="48" t="s">
        <v>386</v>
      </c>
    </row>
    <row r="2" spans="1:9" ht="20.100000000000001" customHeight="1" x14ac:dyDescent="0.3">
      <c r="A2" s="323" t="s">
        <v>385</v>
      </c>
      <c r="B2" s="323"/>
      <c r="C2" s="323"/>
      <c r="D2" s="323"/>
    </row>
    <row r="3" spans="1:9" ht="15.75" thickBot="1" x14ac:dyDescent="0.3">
      <c r="A3" s="291" t="s">
        <v>572</v>
      </c>
      <c r="B3" s="292"/>
      <c r="C3" s="292"/>
      <c r="D3" s="292"/>
      <c r="E3" s="293"/>
      <c r="F3" s="293"/>
      <c r="G3" s="294"/>
      <c r="H3" s="294"/>
      <c r="I3" s="294"/>
    </row>
    <row r="4" spans="1:9" s="42" customFormat="1" ht="32.1" customHeight="1" thickBot="1" x14ac:dyDescent="0.25">
      <c r="A4" s="46" t="s">
        <v>387</v>
      </c>
      <c r="B4" s="289" t="s">
        <v>384</v>
      </c>
      <c r="C4" s="289" t="s">
        <v>9</v>
      </c>
      <c r="D4" s="289" t="s">
        <v>383</v>
      </c>
      <c r="E4" s="45" t="s">
        <v>569</v>
      </c>
      <c r="F4" s="45" t="s">
        <v>570</v>
      </c>
    </row>
    <row r="5" spans="1:9" ht="20.100000000000001" customHeight="1" x14ac:dyDescent="0.25">
      <c r="A5" s="44" t="s">
        <v>0</v>
      </c>
      <c r="B5" s="299">
        <f>'TO Ústí nad Labem západ'!G19</f>
        <v>0</v>
      </c>
      <c r="C5" s="300">
        <f t="shared" ref="C5:C6" si="0">B5*21%</f>
        <v>0</v>
      </c>
      <c r="D5" s="300">
        <f t="shared" ref="D5:D6" si="1">C5+B5</f>
        <v>0</v>
      </c>
      <c r="E5" s="312">
        <f>SUM(B5:B23)</f>
        <v>0</v>
      </c>
      <c r="F5" s="315" t="s">
        <v>574</v>
      </c>
    </row>
    <row r="6" spans="1:9" ht="20.100000000000001" customHeight="1" x14ac:dyDescent="0.25">
      <c r="A6" s="41" t="s">
        <v>35</v>
      </c>
      <c r="B6" s="40">
        <f>'TO Ústí nad Labem hl.n. sever'!G30</f>
        <v>0</v>
      </c>
      <c r="C6" s="49">
        <f t="shared" si="0"/>
        <v>0</v>
      </c>
      <c r="D6" s="49">
        <f t="shared" si="1"/>
        <v>0</v>
      </c>
      <c r="E6" s="313"/>
      <c r="F6" s="316"/>
    </row>
    <row r="7" spans="1:9" ht="20.100000000000001" customHeight="1" x14ac:dyDescent="0.25">
      <c r="A7" s="41" t="s">
        <v>60</v>
      </c>
      <c r="B7" s="40">
        <f>'TO Lovosice'!G22</f>
        <v>0</v>
      </c>
      <c r="C7" s="49">
        <f t="shared" ref="C7:C49" si="2">B7*21%</f>
        <v>0</v>
      </c>
      <c r="D7" s="49">
        <f t="shared" ref="D7:D49" si="3">C7+B7</f>
        <v>0</v>
      </c>
      <c r="E7" s="313"/>
      <c r="F7" s="316"/>
    </row>
    <row r="8" spans="1:9" ht="20.100000000000001" customHeight="1" x14ac:dyDescent="0.25">
      <c r="A8" s="41" t="s">
        <v>425</v>
      </c>
      <c r="B8" s="40">
        <f>'TO Roudnice n.L.'!G16</f>
        <v>0</v>
      </c>
      <c r="C8" s="49">
        <f t="shared" ref="C8:C9" si="4">B8*21%</f>
        <v>0</v>
      </c>
      <c r="D8" s="49">
        <f t="shared" ref="D8:D9" si="5">C8+B8</f>
        <v>0</v>
      </c>
      <c r="E8" s="313"/>
      <c r="F8" s="316"/>
    </row>
    <row r="9" spans="1:9" ht="20.100000000000001" customHeight="1" x14ac:dyDescent="0.25">
      <c r="A9" s="41" t="s">
        <v>437</v>
      </c>
      <c r="B9" s="40">
        <f>'TO Roudnice n.L. Straškov'!G11</f>
        <v>0</v>
      </c>
      <c r="C9" s="49">
        <f t="shared" si="4"/>
        <v>0</v>
      </c>
      <c r="D9" s="49">
        <f t="shared" si="5"/>
        <v>0</v>
      </c>
      <c r="E9" s="313"/>
      <c r="F9" s="316"/>
    </row>
    <row r="10" spans="1:9" ht="20.100000000000001" customHeight="1" x14ac:dyDescent="0.25">
      <c r="A10" s="41" t="s">
        <v>508</v>
      </c>
      <c r="B10" s="40">
        <f>'SSZT UNL západ St.1'!G22</f>
        <v>0</v>
      </c>
      <c r="C10" s="49">
        <f t="shared" ref="C10:C15" si="6">B10*21%</f>
        <v>0</v>
      </c>
      <c r="D10" s="49">
        <f t="shared" ref="D10:D15" si="7">C10+B10</f>
        <v>0</v>
      </c>
      <c r="E10" s="313"/>
      <c r="F10" s="316"/>
    </row>
    <row r="11" spans="1:9" ht="20.100000000000001" customHeight="1" x14ac:dyDescent="0.25">
      <c r="A11" s="41" t="s">
        <v>511</v>
      </c>
      <c r="B11" s="40">
        <f>'SSZT UNL západ St.5'!G18</f>
        <v>0</v>
      </c>
      <c r="C11" s="49">
        <f t="shared" si="6"/>
        <v>0</v>
      </c>
      <c r="D11" s="49">
        <f t="shared" si="7"/>
        <v>0</v>
      </c>
      <c r="E11" s="313"/>
      <c r="F11" s="316"/>
    </row>
    <row r="12" spans="1:9" ht="20.100000000000001" customHeight="1" x14ac:dyDescent="0.25">
      <c r="A12" s="41" t="s">
        <v>509</v>
      </c>
      <c r="B12" s="40">
        <f>'SSZT UNL sever Ústř.stavědlo'!G17</f>
        <v>0</v>
      </c>
      <c r="C12" s="49">
        <f t="shared" si="6"/>
        <v>0</v>
      </c>
      <c r="D12" s="49">
        <f t="shared" si="7"/>
        <v>0</v>
      </c>
      <c r="E12" s="313"/>
      <c r="F12" s="316"/>
    </row>
    <row r="13" spans="1:9" ht="20.100000000000001" customHeight="1" x14ac:dyDescent="0.25">
      <c r="A13" s="41" t="s">
        <v>510</v>
      </c>
      <c r="B13" s="40">
        <f>'SSZT UNL jih '!G14</f>
        <v>0</v>
      </c>
      <c r="C13" s="49">
        <f t="shared" si="6"/>
        <v>0</v>
      </c>
      <c r="D13" s="49">
        <f t="shared" si="7"/>
        <v>0</v>
      </c>
      <c r="E13" s="313"/>
      <c r="F13" s="316"/>
    </row>
    <row r="14" spans="1:9" ht="20.100000000000001" customHeight="1" x14ac:dyDescent="0.25">
      <c r="A14" s="41" t="s">
        <v>490</v>
      </c>
      <c r="B14" s="40">
        <f>'SSZT Bohosudov'!G14</f>
        <v>0</v>
      </c>
      <c r="C14" s="49">
        <f t="shared" si="6"/>
        <v>0</v>
      </c>
      <c r="D14" s="49">
        <f t="shared" si="7"/>
        <v>0</v>
      </c>
      <c r="E14" s="313"/>
      <c r="F14" s="316"/>
    </row>
    <row r="15" spans="1:9" ht="20.100000000000001" customHeight="1" x14ac:dyDescent="0.25">
      <c r="A15" s="41" t="s">
        <v>498</v>
      </c>
      <c r="B15" s="40">
        <f>'SSZT Úpořiny'!G12</f>
        <v>0</v>
      </c>
      <c r="C15" s="49">
        <f t="shared" si="6"/>
        <v>0</v>
      </c>
      <c r="D15" s="49">
        <f t="shared" si="7"/>
        <v>0</v>
      </c>
      <c r="E15" s="313"/>
      <c r="F15" s="316"/>
    </row>
    <row r="16" spans="1:9" ht="20.100000000000001" customHeight="1" x14ac:dyDescent="0.25">
      <c r="A16" s="43" t="s">
        <v>521</v>
      </c>
      <c r="B16" s="40">
        <f>'SSZT Děčín budova KOMPAS'!G17</f>
        <v>0</v>
      </c>
      <c r="C16" s="49">
        <f t="shared" ref="C16:C22" si="8">B16*21%</f>
        <v>0</v>
      </c>
      <c r="D16" s="49">
        <f t="shared" ref="D16:D22" si="9">C16+B16</f>
        <v>0</v>
      </c>
      <c r="E16" s="313"/>
      <c r="F16" s="316"/>
    </row>
    <row r="17" spans="1:6" ht="20.100000000000001" customHeight="1" x14ac:dyDescent="0.25">
      <c r="A17" s="43" t="s">
        <v>568</v>
      </c>
      <c r="B17" s="40">
        <f>'SSZT Děčín ÚS budova ESA'!G13</f>
        <v>0</v>
      </c>
      <c r="C17" s="49">
        <f t="shared" si="8"/>
        <v>0</v>
      </c>
      <c r="D17" s="49">
        <f t="shared" si="9"/>
        <v>0</v>
      </c>
      <c r="E17" s="313"/>
      <c r="F17" s="316"/>
    </row>
    <row r="18" spans="1:6" ht="20.100000000000001" customHeight="1" x14ac:dyDescent="0.25">
      <c r="A18" s="43" t="s">
        <v>540</v>
      </c>
      <c r="B18" s="40">
        <f>'SSZT Prostřední Žleb'!G11</f>
        <v>0</v>
      </c>
      <c r="C18" s="49">
        <f t="shared" si="8"/>
        <v>0</v>
      </c>
      <c r="D18" s="49">
        <f t="shared" si="9"/>
        <v>0</v>
      </c>
      <c r="E18" s="313"/>
      <c r="F18" s="316"/>
    </row>
    <row r="19" spans="1:6" ht="20.100000000000001" customHeight="1" x14ac:dyDescent="0.25">
      <c r="A19" s="43" t="s">
        <v>547</v>
      </c>
      <c r="B19" s="40">
        <f>'SSZT Benešov n.Pl.'!G9</f>
        <v>0</v>
      </c>
      <c r="C19" s="49">
        <f t="shared" si="8"/>
        <v>0</v>
      </c>
      <c r="D19" s="49">
        <f t="shared" si="9"/>
        <v>0</v>
      </c>
      <c r="E19" s="313"/>
      <c r="F19" s="316"/>
    </row>
    <row r="20" spans="1:6" ht="20.100000000000001" customHeight="1" x14ac:dyDescent="0.25">
      <c r="A20" s="43" t="s">
        <v>553</v>
      </c>
      <c r="B20" s="40">
        <f>'SSZT Rybniště'!G10</f>
        <v>0</v>
      </c>
      <c r="C20" s="49">
        <f t="shared" si="8"/>
        <v>0</v>
      </c>
      <c r="D20" s="49">
        <f t="shared" si="9"/>
        <v>0</v>
      </c>
      <c r="E20" s="313"/>
      <c r="F20" s="316"/>
    </row>
    <row r="21" spans="1:6" ht="20.100000000000001" customHeight="1" x14ac:dyDescent="0.25">
      <c r="A21" s="43" t="s">
        <v>560</v>
      </c>
      <c r="B21" s="40">
        <f>'SSZT Rumburk'!G6</f>
        <v>0</v>
      </c>
      <c r="C21" s="49">
        <f t="shared" si="8"/>
        <v>0</v>
      </c>
      <c r="D21" s="49">
        <f t="shared" si="9"/>
        <v>0</v>
      </c>
      <c r="E21" s="313"/>
      <c r="F21" s="316"/>
    </row>
    <row r="22" spans="1:6" ht="20.100000000000001" customHeight="1" x14ac:dyDescent="0.25">
      <c r="A22" s="43" t="s">
        <v>564</v>
      </c>
      <c r="B22" s="40">
        <f>'SSZT Varnsdorf'!G8</f>
        <v>0</v>
      </c>
      <c r="C22" s="49">
        <f t="shared" si="8"/>
        <v>0</v>
      </c>
      <c r="D22" s="49">
        <f t="shared" si="9"/>
        <v>0</v>
      </c>
      <c r="E22" s="313"/>
      <c r="F22" s="316"/>
    </row>
    <row r="23" spans="1:6" ht="20.100000000000001" customHeight="1" thickBot="1" x14ac:dyDescent="0.3">
      <c r="A23" s="301" t="s">
        <v>276</v>
      </c>
      <c r="B23" s="287">
        <f>'Most - výpr.budova 9.+10.p.'!G44</f>
        <v>0</v>
      </c>
      <c r="C23" s="288">
        <f t="shared" si="2"/>
        <v>0</v>
      </c>
      <c r="D23" s="288">
        <f t="shared" si="3"/>
        <v>0</v>
      </c>
      <c r="E23" s="314"/>
      <c r="F23" s="317"/>
    </row>
    <row r="24" spans="1:6" ht="20.100000000000001" customHeight="1" x14ac:dyDescent="0.25">
      <c r="A24" s="305" t="s">
        <v>277</v>
      </c>
      <c r="B24" s="306">
        <f>'Cheb, Wolkerova 12'!G66</f>
        <v>0</v>
      </c>
      <c r="C24" s="307">
        <f t="shared" si="2"/>
        <v>0</v>
      </c>
      <c r="D24" s="307">
        <f t="shared" si="3"/>
        <v>0</v>
      </c>
      <c r="E24" s="318">
        <f>SUM(B24:B45)</f>
        <v>0</v>
      </c>
      <c r="F24" s="321" t="s">
        <v>575</v>
      </c>
    </row>
    <row r="25" spans="1:6" ht="20.100000000000001" customHeight="1" x14ac:dyDescent="0.25">
      <c r="A25" s="302" t="s">
        <v>278</v>
      </c>
      <c r="B25" s="303">
        <f>'Karlovy Vary, Nákladní 21'!G53</f>
        <v>0</v>
      </c>
      <c r="C25" s="304">
        <f t="shared" si="2"/>
        <v>0</v>
      </c>
      <c r="D25" s="304">
        <f t="shared" si="3"/>
        <v>0</v>
      </c>
      <c r="E25" s="319"/>
      <c r="F25" s="319"/>
    </row>
    <row r="26" spans="1:6" ht="20.100000000000001" customHeight="1" x14ac:dyDescent="0.25">
      <c r="A26" s="302" t="s">
        <v>123</v>
      </c>
      <c r="B26" s="303">
        <f>'SEE Karlovy Vary - OTV'!G29</f>
        <v>0</v>
      </c>
      <c r="C26" s="304">
        <f t="shared" si="2"/>
        <v>0</v>
      </c>
      <c r="D26" s="304">
        <f t="shared" si="3"/>
        <v>0</v>
      </c>
      <c r="E26" s="319"/>
      <c r="F26" s="319"/>
    </row>
    <row r="27" spans="1:6" ht="20.100000000000001" customHeight="1" x14ac:dyDescent="0.25">
      <c r="A27" s="302" t="s">
        <v>140</v>
      </c>
      <c r="B27" s="303">
        <f>'SEE Cheb - OTV'!G13</f>
        <v>0</v>
      </c>
      <c r="C27" s="304">
        <f t="shared" si="2"/>
        <v>0</v>
      </c>
      <c r="D27" s="304">
        <f t="shared" si="3"/>
        <v>0</v>
      </c>
      <c r="E27" s="319"/>
      <c r="F27" s="319"/>
    </row>
    <row r="28" spans="1:6" ht="20.100000000000001" customHeight="1" x14ac:dyDescent="0.25">
      <c r="A28" s="302" t="s">
        <v>162</v>
      </c>
      <c r="B28" s="303">
        <f>'TO Františkovy Lázně'!G14</f>
        <v>0</v>
      </c>
      <c r="C28" s="304">
        <f t="shared" si="2"/>
        <v>0</v>
      </c>
      <c r="D28" s="304">
        <f t="shared" si="3"/>
        <v>0</v>
      </c>
      <c r="E28" s="319"/>
      <c r="F28" s="319"/>
    </row>
    <row r="29" spans="1:6" ht="20.100000000000001" customHeight="1" x14ac:dyDescent="0.25">
      <c r="A29" s="302" t="s">
        <v>169</v>
      </c>
      <c r="B29" s="303">
        <f>'TO Chodov'!G19</f>
        <v>0</v>
      </c>
      <c r="C29" s="304">
        <f t="shared" si="2"/>
        <v>0</v>
      </c>
      <c r="D29" s="304">
        <f t="shared" si="3"/>
        <v>0</v>
      </c>
      <c r="E29" s="319"/>
      <c r="F29" s="319"/>
    </row>
    <row r="30" spans="1:6" ht="20.100000000000001" customHeight="1" x14ac:dyDescent="0.25">
      <c r="A30" s="302" t="s">
        <v>279</v>
      </c>
      <c r="B30" s="303">
        <f>'TO Sokolov'!G11</f>
        <v>0</v>
      </c>
      <c r="C30" s="304">
        <f t="shared" si="2"/>
        <v>0</v>
      </c>
      <c r="D30" s="304">
        <f t="shared" si="3"/>
        <v>0</v>
      </c>
      <c r="E30" s="319"/>
      <c r="F30" s="319"/>
    </row>
    <row r="31" spans="1:6" ht="20.100000000000001" customHeight="1" x14ac:dyDescent="0.25">
      <c r="A31" s="302" t="s">
        <v>280</v>
      </c>
      <c r="B31" s="303">
        <f>'TO Karlovy Vary'!G18</f>
        <v>0</v>
      </c>
      <c r="C31" s="304">
        <f t="shared" si="2"/>
        <v>0</v>
      </c>
      <c r="D31" s="304">
        <f t="shared" si="3"/>
        <v>0</v>
      </c>
      <c r="E31" s="319"/>
      <c r="F31" s="319"/>
    </row>
    <row r="32" spans="1:6" ht="20.100000000000001" customHeight="1" x14ac:dyDescent="0.25">
      <c r="A32" s="302" t="s">
        <v>196</v>
      </c>
      <c r="B32" s="303">
        <f>'TO Nejdek'!G19</f>
        <v>0</v>
      </c>
      <c r="C32" s="304">
        <f t="shared" si="2"/>
        <v>0</v>
      </c>
      <c r="D32" s="304">
        <f t="shared" si="3"/>
        <v>0</v>
      </c>
      <c r="E32" s="319"/>
      <c r="F32" s="319"/>
    </row>
    <row r="33" spans="1:6" ht="20.100000000000001" customHeight="1" x14ac:dyDescent="0.25">
      <c r="A33" s="302" t="s">
        <v>212</v>
      </c>
      <c r="B33" s="303">
        <f>'TO Podbořany'!G13</f>
        <v>0</v>
      </c>
      <c r="C33" s="304">
        <f t="shared" si="2"/>
        <v>0</v>
      </c>
      <c r="D33" s="304">
        <f t="shared" si="3"/>
        <v>0</v>
      </c>
      <c r="E33" s="319"/>
      <c r="F33" s="319"/>
    </row>
    <row r="34" spans="1:6" ht="20.100000000000001" customHeight="1" x14ac:dyDescent="0.25">
      <c r="A34" s="302" t="s">
        <v>220</v>
      </c>
      <c r="B34" s="303">
        <f>'TO Tršnice'!G14</f>
        <v>0</v>
      </c>
      <c r="C34" s="304">
        <f t="shared" si="2"/>
        <v>0</v>
      </c>
      <c r="D34" s="304">
        <f t="shared" si="3"/>
        <v>0</v>
      </c>
      <c r="E34" s="319"/>
      <c r="F34" s="319"/>
    </row>
    <row r="35" spans="1:6" ht="20.100000000000001" customHeight="1" x14ac:dyDescent="0.25">
      <c r="A35" s="302" t="s">
        <v>227</v>
      </c>
      <c r="B35" s="303">
        <f>'TO Žlutice'!G15</f>
        <v>0</v>
      </c>
      <c r="C35" s="304">
        <f t="shared" si="2"/>
        <v>0</v>
      </c>
      <c r="D35" s="304">
        <f t="shared" si="3"/>
        <v>0</v>
      </c>
      <c r="E35" s="319"/>
      <c r="F35" s="319"/>
    </row>
    <row r="36" spans="1:6" ht="20.100000000000001" customHeight="1" x14ac:dyDescent="0.25">
      <c r="A36" s="302" t="s">
        <v>363</v>
      </c>
      <c r="B36" s="303">
        <f>'TO Ostrov nad Ohří'!G15</f>
        <v>0</v>
      </c>
      <c r="C36" s="304">
        <f t="shared" si="2"/>
        <v>0</v>
      </c>
      <c r="D36" s="304">
        <f t="shared" si="3"/>
        <v>0</v>
      </c>
      <c r="E36" s="319"/>
      <c r="F36" s="319"/>
    </row>
    <row r="37" spans="1:6" s="42" customFormat="1" ht="20.100000000000001" customHeight="1" x14ac:dyDescent="0.2">
      <c r="A37" s="302" t="s">
        <v>235</v>
      </c>
      <c r="B37" s="303">
        <f>'UO Blatno u Jesenice '!G10</f>
        <v>0</v>
      </c>
      <c r="C37" s="304">
        <f t="shared" si="2"/>
        <v>0</v>
      </c>
      <c r="D37" s="304">
        <f t="shared" si="3"/>
        <v>0</v>
      </c>
      <c r="E37" s="319"/>
      <c r="F37" s="319"/>
    </row>
    <row r="38" spans="1:6" ht="20.100000000000001" customHeight="1" x14ac:dyDescent="0.25">
      <c r="A38" s="302" t="s">
        <v>244</v>
      </c>
      <c r="B38" s="303">
        <f>'UO Sokolov'!G11</f>
        <v>0</v>
      </c>
      <c r="C38" s="304">
        <f t="shared" si="2"/>
        <v>0</v>
      </c>
      <c r="D38" s="304">
        <f t="shared" si="3"/>
        <v>0</v>
      </c>
      <c r="E38" s="319"/>
      <c r="F38" s="319"/>
    </row>
    <row r="39" spans="1:6" ht="20.100000000000001" customHeight="1" x14ac:dyDescent="0.25">
      <c r="A39" s="302" t="s">
        <v>250</v>
      </c>
      <c r="B39" s="303">
        <f>'RZZ Dasnice'!G9</f>
        <v>0</v>
      </c>
      <c r="C39" s="304">
        <f t="shared" si="2"/>
        <v>0</v>
      </c>
      <c r="D39" s="304">
        <f t="shared" si="3"/>
        <v>0</v>
      </c>
      <c r="E39" s="319"/>
      <c r="F39" s="319"/>
    </row>
    <row r="40" spans="1:6" ht="20.100000000000001" customHeight="1" x14ac:dyDescent="0.25">
      <c r="A40" s="302" t="s">
        <v>281</v>
      </c>
      <c r="B40" s="303">
        <f>'UO Kynšperk n.O.'!G11</f>
        <v>0</v>
      </c>
      <c r="C40" s="304">
        <f t="shared" si="2"/>
        <v>0</v>
      </c>
      <c r="D40" s="304">
        <f t="shared" si="3"/>
        <v>0</v>
      </c>
      <c r="E40" s="319"/>
      <c r="F40" s="319"/>
    </row>
    <row r="41" spans="1:6" ht="20.100000000000001" customHeight="1" x14ac:dyDescent="0.25">
      <c r="A41" s="302" t="s">
        <v>264</v>
      </c>
      <c r="B41" s="303">
        <f>'UO Tršnice'!G11</f>
        <v>0</v>
      </c>
      <c r="C41" s="304">
        <f t="shared" si="2"/>
        <v>0</v>
      </c>
      <c r="D41" s="304">
        <f t="shared" si="3"/>
        <v>0</v>
      </c>
      <c r="E41" s="319"/>
      <c r="F41" s="319"/>
    </row>
    <row r="42" spans="1:6" ht="20.100000000000001" customHeight="1" x14ac:dyDescent="0.25">
      <c r="A42" s="302" t="s">
        <v>270</v>
      </c>
      <c r="B42" s="303">
        <f>'UO Františkovy Lázně'!G10</f>
        <v>0</v>
      </c>
      <c r="C42" s="304">
        <f t="shared" si="2"/>
        <v>0</v>
      </c>
      <c r="D42" s="304">
        <f t="shared" si="3"/>
        <v>0</v>
      </c>
      <c r="E42" s="319"/>
      <c r="F42" s="319"/>
    </row>
    <row r="43" spans="1:6" ht="20.100000000000001" customHeight="1" x14ac:dyDescent="0.25">
      <c r="A43" s="302" t="s">
        <v>364</v>
      </c>
      <c r="B43" s="303">
        <f>'UO Cheb'!G10</f>
        <v>0</v>
      </c>
      <c r="C43" s="304">
        <f t="shared" si="2"/>
        <v>0</v>
      </c>
      <c r="D43" s="304">
        <f t="shared" si="3"/>
        <v>0</v>
      </c>
      <c r="E43" s="319"/>
      <c r="F43" s="319"/>
    </row>
    <row r="44" spans="1:6" ht="20.100000000000001" customHeight="1" x14ac:dyDescent="0.25">
      <c r="A44" s="302" t="s">
        <v>316</v>
      </c>
      <c r="B44" s="303">
        <f>'UO Cheb'!G10+'UO Cheb'!G17+'UO Cheb'!G25</f>
        <v>0</v>
      </c>
      <c r="C44" s="304">
        <f t="shared" si="2"/>
        <v>0</v>
      </c>
      <c r="D44" s="304">
        <f t="shared" si="3"/>
        <v>0</v>
      </c>
      <c r="E44" s="319"/>
      <c r="F44" s="319"/>
    </row>
    <row r="45" spans="1:6" ht="20.100000000000001" customHeight="1" thickBot="1" x14ac:dyDescent="0.3">
      <c r="A45" s="308" t="s">
        <v>373</v>
      </c>
      <c r="B45" s="309">
        <f>'UO Karlovy Vary'!G12</f>
        <v>0</v>
      </c>
      <c r="C45" s="310">
        <f t="shared" si="2"/>
        <v>0</v>
      </c>
      <c r="D45" s="310">
        <f t="shared" si="3"/>
        <v>0</v>
      </c>
      <c r="E45" s="320"/>
      <c r="F45" s="320"/>
    </row>
    <row r="46" spans="1:6" ht="20.100000000000001" customHeight="1" x14ac:dyDescent="0.25">
      <c r="A46" s="43" t="s">
        <v>420</v>
      </c>
      <c r="B46" s="297">
        <f>'SSZT Stavědlo Lovosice Jih'!G11</f>
        <v>0</v>
      </c>
      <c r="C46" s="298">
        <f t="shared" ref="C46" si="10">B46*21%</f>
        <v>0</v>
      </c>
      <c r="D46" s="298">
        <f t="shared" ref="D46" si="11">C46+B46</f>
        <v>0</v>
      </c>
      <c r="E46" s="312">
        <f>SUM(B46:B49)</f>
        <v>0</v>
      </c>
      <c r="F46" s="322" t="s">
        <v>576</v>
      </c>
    </row>
    <row r="47" spans="1:6" ht="20.100000000000001" customHeight="1" x14ac:dyDescent="0.25">
      <c r="A47" s="41" t="s">
        <v>365</v>
      </c>
      <c r="B47" s="40">
        <f>'Lovosice Žižkova'!G33</f>
        <v>0</v>
      </c>
      <c r="C47" s="49">
        <f t="shared" si="2"/>
        <v>0</v>
      </c>
      <c r="D47" s="49">
        <f t="shared" si="3"/>
        <v>0</v>
      </c>
      <c r="E47" s="313"/>
      <c r="F47" s="313"/>
    </row>
    <row r="48" spans="1:6" ht="20.100000000000001" customHeight="1" x14ac:dyDescent="0.25">
      <c r="A48" s="41" t="s">
        <v>366</v>
      </c>
      <c r="B48" s="40">
        <f>'Ústřední stavědlo Lovosice Jih'!G26</f>
        <v>0</v>
      </c>
      <c r="C48" s="49">
        <f t="shared" si="2"/>
        <v>0</v>
      </c>
      <c r="D48" s="49">
        <f t="shared" si="3"/>
        <v>0</v>
      </c>
      <c r="E48" s="313"/>
      <c r="F48" s="313"/>
    </row>
    <row r="49" spans="1:8" s="42" customFormat="1" ht="20.100000000000001" customHeight="1" thickBot="1" x14ac:dyDescent="0.25">
      <c r="A49" s="39" t="s">
        <v>367</v>
      </c>
      <c r="B49" s="287">
        <f>'Ústřední stavědlo Hněvice'!G24</f>
        <v>0</v>
      </c>
      <c r="C49" s="288">
        <f t="shared" si="2"/>
        <v>0</v>
      </c>
      <c r="D49" s="288">
        <f t="shared" si="3"/>
        <v>0</v>
      </c>
      <c r="E49" s="314"/>
      <c r="F49" s="314"/>
    </row>
    <row r="50" spans="1:8" s="50" customFormat="1" ht="15" customHeight="1" x14ac:dyDescent="0.25">
      <c r="A50" s="285"/>
      <c r="B50" s="286"/>
      <c r="C50" s="286"/>
      <c r="D50" s="286"/>
    </row>
    <row r="51" spans="1:8" ht="15" customHeight="1" x14ac:dyDescent="0.25">
      <c r="A51" s="295" t="s">
        <v>573</v>
      </c>
      <c r="B51" s="296"/>
      <c r="C51" s="296"/>
      <c r="D51" s="296"/>
      <c r="E51"/>
      <c r="F51"/>
    </row>
    <row r="52" spans="1:8" ht="15" customHeight="1" x14ac:dyDescent="0.25">
      <c r="A52" s="290" t="s">
        <v>577</v>
      </c>
      <c r="B52" s="290"/>
      <c r="C52" s="290"/>
      <c r="D52" s="290"/>
      <c r="E52" s="357"/>
      <c r="F52"/>
    </row>
    <row r="53" spans="1:8" ht="15" customHeight="1" x14ac:dyDescent="0.25">
      <c r="A53" s="291" t="s">
        <v>572</v>
      </c>
      <c r="B53" s="292"/>
      <c r="C53" s="292"/>
      <c r="D53" s="292"/>
      <c r="E53" s="293"/>
      <c r="F53" s="293"/>
      <c r="G53" s="294"/>
      <c r="H53" s="294"/>
    </row>
    <row r="54" spans="1:8" ht="15" customHeight="1" x14ac:dyDescent="0.25">
      <c r="D54" s="48" t="s">
        <v>386</v>
      </c>
    </row>
    <row r="55" spans="1:8" ht="20.100000000000001" customHeight="1" x14ac:dyDescent="0.3">
      <c r="A55" s="323" t="s">
        <v>405</v>
      </c>
      <c r="B55" s="323"/>
      <c r="C55" s="323"/>
      <c r="D55" s="323"/>
    </row>
    <row r="56" spans="1:8" ht="15.75" thickBot="1" x14ac:dyDescent="0.3">
      <c r="A56" s="47"/>
    </row>
    <row r="57" spans="1:8" s="42" customFormat="1" ht="32.1" customHeight="1" thickBot="1" x14ac:dyDescent="0.25">
      <c r="A57" s="46" t="s">
        <v>387</v>
      </c>
      <c r="B57" s="289" t="s">
        <v>407</v>
      </c>
      <c r="C57" s="289" t="s">
        <v>9</v>
      </c>
      <c r="D57" s="289" t="s">
        <v>406</v>
      </c>
      <c r="E57" s="45" t="s">
        <v>571</v>
      </c>
      <c r="F57" s="45" t="s">
        <v>570</v>
      </c>
    </row>
    <row r="58" spans="1:8" ht="20.100000000000001" customHeight="1" x14ac:dyDescent="0.25">
      <c r="A58" s="44" t="s">
        <v>0</v>
      </c>
      <c r="B58" s="40">
        <f>'TO Ústí nad Labem západ'!G23</f>
        <v>0</v>
      </c>
      <c r="C58" s="49">
        <f t="shared" ref="C58:C102" si="12">B58*21%</f>
        <v>0</v>
      </c>
      <c r="D58" s="49">
        <f t="shared" ref="D58:D102" si="13">C58+B58</f>
        <v>0</v>
      </c>
      <c r="E58" s="312">
        <f>SUM(B58:B76)</f>
        <v>0</v>
      </c>
      <c r="F58" s="315" t="s">
        <v>574</v>
      </c>
    </row>
    <row r="59" spans="1:8" ht="20.100000000000001" customHeight="1" x14ac:dyDescent="0.25">
      <c r="A59" s="41" t="s">
        <v>35</v>
      </c>
      <c r="B59" s="40">
        <f>'TO Ústí nad Labem hl.n. sever'!G34</f>
        <v>0</v>
      </c>
      <c r="C59" s="49">
        <f t="shared" si="12"/>
        <v>0</v>
      </c>
      <c r="D59" s="49">
        <f t="shared" si="13"/>
        <v>0</v>
      </c>
      <c r="E59" s="313"/>
      <c r="F59" s="316"/>
    </row>
    <row r="60" spans="1:8" ht="20.100000000000001" customHeight="1" x14ac:dyDescent="0.25">
      <c r="A60" s="41" t="s">
        <v>60</v>
      </c>
      <c r="B60" s="40">
        <f>'TO Lovosice'!G26</f>
        <v>0</v>
      </c>
      <c r="C60" s="49">
        <f t="shared" si="12"/>
        <v>0</v>
      </c>
      <c r="D60" s="49">
        <f t="shared" si="13"/>
        <v>0</v>
      </c>
      <c r="E60" s="313"/>
      <c r="F60" s="316"/>
    </row>
    <row r="61" spans="1:8" ht="20.100000000000001" customHeight="1" x14ac:dyDescent="0.25">
      <c r="A61" s="41" t="s">
        <v>425</v>
      </c>
      <c r="B61" s="40">
        <f>'TO Roudnice n.L.'!G20</f>
        <v>0</v>
      </c>
      <c r="C61" s="49">
        <f t="shared" si="12"/>
        <v>0</v>
      </c>
      <c r="D61" s="49">
        <f t="shared" si="13"/>
        <v>0</v>
      </c>
      <c r="E61" s="313"/>
      <c r="F61" s="316"/>
    </row>
    <row r="62" spans="1:8" ht="20.100000000000001" customHeight="1" x14ac:dyDescent="0.25">
      <c r="A62" s="41" t="s">
        <v>437</v>
      </c>
      <c r="B62" s="40">
        <f>'TO Roudnice n.L. Straškov'!G15</f>
        <v>0</v>
      </c>
      <c r="C62" s="49">
        <f t="shared" si="12"/>
        <v>0</v>
      </c>
      <c r="D62" s="49">
        <f t="shared" si="13"/>
        <v>0</v>
      </c>
      <c r="E62" s="313"/>
      <c r="F62" s="316"/>
    </row>
    <row r="63" spans="1:8" ht="20.100000000000001" customHeight="1" x14ac:dyDescent="0.25">
      <c r="A63" s="41" t="s">
        <v>508</v>
      </c>
      <c r="B63" s="40">
        <f>'SSZT UNL západ St.1'!G25</f>
        <v>0</v>
      </c>
      <c r="C63" s="49">
        <f t="shared" si="12"/>
        <v>0</v>
      </c>
      <c r="D63" s="49">
        <f t="shared" si="13"/>
        <v>0</v>
      </c>
      <c r="E63" s="313"/>
      <c r="F63" s="316"/>
    </row>
    <row r="64" spans="1:8" ht="20.100000000000001" customHeight="1" x14ac:dyDescent="0.25">
      <c r="A64" s="41" t="s">
        <v>511</v>
      </c>
      <c r="B64" s="40">
        <f>'SSZT UNL západ St.5'!G21</f>
        <v>0</v>
      </c>
      <c r="C64" s="49">
        <f t="shared" si="12"/>
        <v>0</v>
      </c>
      <c r="D64" s="49">
        <f t="shared" si="13"/>
        <v>0</v>
      </c>
      <c r="E64" s="313"/>
      <c r="F64" s="316"/>
    </row>
    <row r="65" spans="1:6" ht="20.100000000000001" customHeight="1" x14ac:dyDescent="0.25">
      <c r="A65" s="41" t="s">
        <v>509</v>
      </c>
      <c r="B65" s="40">
        <f>'SSZT UNL sever Ústř.stavědlo'!G20</f>
        <v>0</v>
      </c>
      <c r="C65" s="49">
        <f t="shared" si="12"/>
        <v>0</v>
      </c>
      <c r="D65" s="49">
        <f t="shared" si="13"/>
        <v>0</v>
      </c>
      <c r="E65" s="313"/>
      <c r="F65" s="316"/>
    </row>
    <row r="66" spans="1:6" ht="20.100000000000001" customHeight="1" x14ac:dyDescent="0.25">
      <c r="A66" s="41" t="s">
        <v>510</v>
      </c>
      <c r="B66" s="40">
        <f>'SSZT UNL jih '!G17</f>
        <v>0</v>
      </c>
      <c r="C66" s="49">
        <f t="shared" si="12"/>
        <v>0</v>
      </c>
      <c r="D66" s="49">
        <f t="shared" si="13"/>
        <v>0</v>
      </c>
      <c r="E66" s="313"/>
      <c r="F66" s="316"/>
    </row>
    <row r="67" spans="1:6" ht="20.100000000000001" customHeight="1" x14ac:dyDescent="0.25">
      <c r="A67" s="41" t="s">
        <v>490</v>
      </c>
      <c r="B67" s="40">
        <f>'SSZT Bohosudov'!G17</f>
        <v>0</v>
      </c>
      <c r="C67" s="49">
        <f t="shared" si="12"/>
        <v>0</v>
      </c>
      <c r="D67" s="49">
        <f t="shared" si="13"/>
        <v>0</v>
      </c>
      <c r="E67" s="313"/>
      <c r="F67" s="316"/>
    </row>
    <row r="68" spans="1:6" ht="20.100000000000001" customHeight="1" x14ac:dyDescent="0.25">
      <c r="A68" s="41" t="s">
        <v>498</v>
      </c>
      <c r="B68" s="40">
        <f>'SSZT Úpořiny'!G16</f>
        <v>0</v>
      </c>
      <c r="C68" s="49">
        <f t="shared" si="12"/>
        <v>0</v>
      </c>
      <c r="D68" s="49">
        <f t="shared" si="13"/>
        <v>0</v>
      </c>
      <c r="E68" s="313"/>
      <c r="F68" s="316"/>
    </row>
    <row r="69" spans="1:6" ht="20.100000000000001" customHeight="1" x14ac:dyDescent="0.25">
      <c r="A69" s="43" t="s">
        <v>521</v>
      </c>
      <c r="B69" s="40">
        <f>'SSZT Děčín budova KOMPAS'!G20</f>
        <v>0</v>
      </c>
      <c r="C69" s="49">
        <f t="shared" si="12"/>
        <v>0</v>
      </c>
      <c r="D69" s="49">
        <f t="shared" si="13"/>
        <v>0</v>
      </c>
      <c r="E69" s="313"/>
      <c r="F69" s="316"/>
    </row>
    <row r="70" spans="1:6" ht="20.100000000000001" customHeight="1" x14ac:dyDescent="0.25">
      <c r="A70" s="43" t="s">
        <v>568</v>
      </c>
      <c r="B70" s="40">
        <f>'SSZT Děčín ÚS budova ESA'!G16</f>
        <v>0</v>
      </c>
      <c r="C70" s="49">
        <f t="shared" si="12"/>
        <v>0</v>
      </c>
      <c r="D70" s="49">
        <f t="shared" si="13"/>
        <v>0</v>
      </c>
      <c r="E70" s="313"/>
      <c r="F70" s="316"/>
    </row>
    <row r="71" spans="1:6" ht="20.100000000000001" customHeight="1" x14ac:dyDescent="0.25">
      <c r="A71" s="43" t="s">
        <v>540</v>
      </c>
      <c r="B71" s="40">
        <f>'SSZT Prostřední Žleb'!G14</f>
        <v>0</v>
      </c>
      <c r="C71" s="49">
        <f t="shared" si="12"/>
        <v>0</v>
      </c>
      <c r="D71" s="49">
        <f t="shared" si="13"/>
        <v>0</v>
      </c>
      <c r="E71" s="313"/>
      <c r="F71" s="316"/>
    </row>
    <row r="72" spans="1:6" ht="20.100000000000001" customHeight="1" x14ac:dyDescent="0.25">
      <c r="A72" s="43" t="s">
        <v>547</v>
      </c>
      <c r="B72" s="40">
        <f>'SSZT Benešov n.Pl.'!G12</f>
        <v>0</v>
      </c>
      <c r="C72" s="49">
        <f t="shared" si="12"/>
        <v>0</v>
      </c>
      <c r="D72" s="49">
        <f t="shared" si="13"/>
        <v>0</v>
      </c>
      <c r="E72" s="313"/>
      <c r="F72" s="316"/>
    </row>
    <row r="73" spans="1:6" ht="20.100000000000001" customHeight="1" x14ac:dyDescent="0.25">
      <c r="A73" s="43" t="s">
        <v>553</v>
      </c>
      <c r="B73" s="40">
        <f>'SSZT Rybniště'!G13</f>
        <v>0</v>
      </c>
      <c r="C73" s="49">
        <f t="shared" si="12"/>
        <v>0</v>
      </c>
      <c r="D73" s="49">
        <f t="shared" si="13"/>
        <v>0</v>
      </c>
      <c r="E73" s="313"/>
      <c r="F73" s="316"/>
    </row>
    <row r="74" spans="1:6" ht="20.100000000000001" customHeight="1" x14ac:dyDescent="0.25">
      <c r="A74" s="43" t="s">
        <v>560</v>
      </c>
      <c r="B74" s="40">
        <f>'SSZT Rumburk'!G10</f>
        <v>0</v>
      </c>
      <c r="C74" s="49">
        <f t="shared" si="12"/>
        <v>0</v>
      </c>
      <c r="D74" s="49">
        <f t="shared" si="13"/>
        <v>0</v>
      </c>
      <c r="E74" s="313"/>
      <c r="F74" s="316"/>
    </row>
    <row r="75" spans="1:6" ht="20.100000000000001" customHeight="1" x14ac:dyDescent="0.25">
      <c r="A75" s="43" t="s">
        <v>564</v>
      </c>
      <c r="B75" s="40">
        <f>'SSZT Varnsdorf'!G12</f>
        <v>0</v>
      </c>
      <c r="C75" s="49">
        <f t="shared" si="12"/>
        <v>0</v>
      </c>
      <c r="D75" s="49">
        <f t="shared" si="13"/>
        <v>0</v>
      </c>
      <c r="E75" s="313"/>
      <c r="F75" s="316"/>
    </row>
    <row r="76" spans="1:6" ht="20.100000000000001" customHeight="1" thickBot="1" x14ac:dyDescent="0.3">
      <c r="A76" s="311" t="s">
        <v>276</v>
      </c>
      <c r="B76" s="283">
        <f>'Most - výpr.budova 9.+10.p.'!G48+'Most - výpr.budova 9.+10.p.'!G49</f>
        <v>0</v>
      </c>
      <c r="C76" s="284">
        <f t="shared" si="12"/>
        <v>0</v>
      </c>
      <c r="D76" s="284">
        <f t="shared" si="13"/>
        <v>0</v>
      </c>
      <c r="E76" s="314"/>
      <c r="F76" s="317"/>
    </row>
    <row r="77" spans="1:6" ht="20.100000000000001" customHeight="1" x14ac:dyDescent="0.25">
      <c r="A77" s="305" t="s">
        <v>277</v>
      </c>
      <c r="B77" s="306">
        <f>'Cheb, Wolkerova 12'!G70</f>
        <v>0</v>
      </c>
      <c r="C77" s="307">
        <f t="shared" si="12"/>
        <v>0</v>
      </c>
      <c r="D77" s="307">
        <f t="shared" si="13"/>
        <v>0</v>
      </c>
      <c r="E77" s="318">
        <f>SUM(B77:B98)</f>
        <v>0</v>
      </c>
      <c r="F77" s="321" t="s">
        <v>575</v>
      </c>
    </row>
    <row r="78" spans="1:6" ht="20.100000000000001" customHeight="1" x14ac:dyDescent="0.25">
      <c r="A78" s="302" t="s">
        <v>278</v>
      </c>
      <c r="B78" s="303">
        <f>'Karlovy Vary, Nákladní 21'!G57+'Karlovy Vary, Nákladní 21'!G58</f>
        <v>0</v>
      </c>
      <c r="C78" s="304">
        <f t="shared" si="12"/>
        <v>0</v>
      </c>
      <c r="D78" s="304">
        <f t="shared" si="13"/>
        <v>0</v>
      </c>
      <c r="E78" s="319"/>
      <c r="F78" s="319"/>
    </row>
    <row r="79" spans="1:6" ht="20.100000000000001" customHeight="1" x14ac:dyDescent="0.25">
      <c r="A79" s="302" t="s">
        <v>123</v>
      </c>
      <c r="B79" s="303">
        <f>'SEE Karlovy Vary - OTV'!G33</f>
        <v>0</v>
      </c>
      <c r="C79" s="304">
        <f t="shared" si="12"/>
        <v>0</v>
      </c>
      <c r="D79" s="304">
        <f t="shared" si="13"/>
        <v>0</v>
      </c>
      <c r="E79" s="319"/>
      <c r="F79" s="319"/>
    </row>
    <row r="80" spans="1:6" ht="20.100000000000001" customHeight="1" x14ac:dyDescent="0.25">
      <c r="A80" s="302" t="s">
        <v>140</v>
      </c>
      <c r="B80" s="303">
        <f>'SEE Cheb - OTV'!G17</f>
        <v>0</v>
      </c>
      <c r="C80" s="304">
        <f t="shared" si="12"/>
        <v>0</v>
      </c>
      <c r="D80" s="304">
        <f t="shared" si="13"/>
        <v>0</v>
      </c>
      <c r="E80" s="319"/>
      <c r="F80" s="319"/>
    </row>
    <row r="81" spans="1:6" ht="20.100000000000001" customHeight="1" x14ac:dyDescent="0.25">
      <c r="A81" s="302" t="s">
        <v>162</v>
      </c>
      <c r="B81" s="303">
        <f>'TO Františkovy Lázně'!G18</f>
        <v>0</v>
      </c>
      <c r="C81" s="304">
        <f t="shared" si="12"/>
        <v>0</v>
      </c>
      <c r="D81" s="304">
        <f t="shared" si="13"/>
        <v>0</v>
      </c>
      <c r="E81" s="319"/>
      <c r="F81" s="319"/>
    </row>
    <row r="82" spans="1:6" ht="20.100000000000001" customHeight="1" x14ac:dyDescent="0.25">
      <c r="A82" s="302" t="s">
        <v>169</v>
      </c>
      <c r="B82" s="303">
        <f>'TO Chodov'!G23</f>
        <v>0</v>
      </c>
      <c r="C82" s="304">
        <f t="shared" si="12"/>
        <v>0</v>
      </c>
      <c r="D82" s="304">
        <f t="shared" si="13"/>
        <v>0</v>
      </c>
      <c r="E82" s="319"/>
      <c r="F82" s="319"/>
    </row>
    <row r="83" spans="1:6" ht="20.100000000000001" customHeight="1" x14ac:dyDescent="0.25">
      <c r="A83" s="302" t="s">
        <v>279</v>
      </c>
      <c r="B83" s="303">
        <f>'TO Sokolov'!G15</f>
        <v>0</v>
      </c>
      <c r="C83" s="304">
        <f t="shared" si="12"/>
        <v>0</v>
      </c>
      <c r="D83" s="304">
        <f t="shared" si="13"/>
        <v>0</v>
      </c>
      <c r="E83" s="319"/>
      <c r="F83" s="319"/>
    </row>
    <row r="84" spans="1:6" ht="20.100000000000001" customHeight="1" x14ac:dyDescent="0.25">
      <c r="A84" s="302" t="s">
        <v>280</v>
      </c>
      <c r="B84" s="303">
        <f>'TO Karlovy Vary'!G22</f>
        <v>0</v>
      </c>
      <c r="C84" s="304">
        <f t="shared" si="12"/>
        <v>0</v>
      </c>
      <c r="D84" s="304">
        <f t="shared" si="13"/>
        <v>0</v>
      </c>
      <c r="E84" s="319"/>
      <c r="F84" s="319"/>
    </row>
    <row r="85" spans="1:6" ht="20.100000000000001" customHeight="1" x14ac:dyDescent="0.25">
      <c r="A85" s="302" t="s">
        <v>196</v>
      </c>
      <c r="B85" s="303">
        <f>'TO Nejdek'!G23</f>
        <v>0</v>
      </c>
      <c r="C85" s="304">
        <f t="shared" si="12"/>
        <v>0</v>
      </c>
      <c r="D85" s="304">
        <f t="shared" si="13"/>
        <v>0</v>
      </c>
      <c r="E85" s="319"/>
      <c r="F85" s="319"/>
    </row>
    <row r="86" spans="1:6" ht="20.100000000000001" customHeight="1" x14ac:dyDescent="0.25">
      <c r="A86" s="302" t="s">
        <v>212</v>
      </c>
      <c r="B86" s="303">
        <f>'TO Podbořany'!G17</f>
        <v>0</v>
      </c>
      <c r="C86" s="304">
        <f t="shared" si="12"/>
        <v>0</v>
      </c>
      <c r="D86" s="304">
        <f t="shared" si="13"/>
        <v>0</v>
      </c>
      <c r="E86" s="319"/>
      <c r="F86" s="319"/>
    </row>
    <row r="87" spans="1:6" ht="20.100000000000001" customHeight="1" x14ac:dyDescent="0.25">
      <c r="A87" s="302" t="s">
        <v>220</v>
      </c>
      <c r="B87" s="303">
        <f>'TO Tršnice'!G18</f>
        <v>0</v>
      </c>
      <c r="C87" s="304">
        <f t="shared" si="12"/>
        <v>0</v>
      </c>
      <c r="D87" s="304">
        <f t="shared" si="13"/>
        <v>0</v>
      </c>
      <c r="E87" s="319"/>
      <c r="F87" s="319"/>
    </row>
    <row r="88" spans="1:6" ht="20.100000000000001" customHeight="1" x14ac:dyDescent="0.25">
      <c r="A88" s="302" t="s">
        <v>227</v>
      </c>
      <c r="B88" s="303">
        <f>'TO Žlutice'!G19</f>
        <v>0</v>
      </c>
      <c r="C88" s="304">
        <f t="shared" si="12"/>
        <v>0</v>
      </c>
      <c r="D88" s="304">
        <f t="shared" si="13"/>
        <v>0</v>
      </c>
      <c r="E88" s="319"/>
      <c r="F88" s="319"/>
    </row>
    <row r="89" spans="1:6" ht="20.100000000000001" customHeight="1" x14ac:dyDescent="0.25">
      <c r="A89" s="302" t="s">
        <v>363</v>
      </c>
      <c r="B89" s="303">
        <f>'TO Ostrov nad Ohří'!G19</f>
        <v>0</v>
      </c>
      <c r="C89" s="304">
        <f t="shared" si="12"/>
        <v>0</v>
      </c>
      <c r="D89" s="304">
        <f t="shared" si="13"/>
        <v>0</v>
      </c>
      <c r="E89" s="319"/>
      <c r="F89" s="319"/>
    </row>
    <row r="90" spans="1:6" s="42" customFormat="1" ht="20.100000000000001" customHeight="1" x14ac:dyDescent="0.2">
      <c r="A90" s="302" t="s">
        <v>235</v>
      </c>
      <c r="B90" s="303">
        <f>'UO Blatno u Jesenice '!G14</f>
        <v>0</v>
      </c>
      <c r="C90" s="304">
        <f t="shared" si="12"/>
        <v>0</v>
      </c>
      <c r="D90" s="304">
        <f t="shared" si="13"/>
        <v>0</v>
      </c>
      <c r="E90" s="319"/>
      <c r="F90" s="319"/>
    </row>
    <row r="91" spans="1:6" ht="20.100000000000001" customHeight="1" x14ac:dyDescent="0.25">
      <c r="A91" s="302" t="s">
        <v>244</v>
      </c>
      <c r="B91" s="303">
        <f>'UO Sokolov'!G15</f>
        <v>0</v>
      </c>
      <c r="C91" s="304">
        <f t="shared" si="12"/>
        <v>0</v>
      </c>
      <c r="D91" s="304">
        <f t="shared" si="13"/>
        <v>0</v>
      </c>
      <c r="E91" s="319"/>
      <c r="F91" s="319"/>
    </row>
    <row r="92" spans="1:6" ht="20.100000000000001" customHeight="1" x14ac:dyDescent="0.25">
      <c r="A92" s="302" t="s">
        <v>250</v>
      </c>
      <c r="B92" s="303">
        <f>'RZZ Dasnice'!G13</f>
        <v>0</v>
      </c>
      <c r="C92" s="304">
        <f t="shared" si="12"/>
        <v>0</v>
      </c>
      <c r="D92" s="304">
        <f t="shared" si="13"/>
        <v>0</v>
      </c>
      <c r="E92" s="319"/>
      <c r="F92" s="319"/>
    </row>
    <row r="93" spans="1:6" ht="20.100000000000001" customHeight="1" x14ac:dyDescent="0.25">
      <c r="A93" s="302" t="s">
        <v>281</v>
      </c>
      <c r="B93" s="303">
        <f>'UO Kynšperk n.O.'!G15</f>
        <v>0</v>
      </c>
      <c r="C93" s="304">
        <f t="shared" si="12"/>
        <v>0</v>
      </c>
      <c r="D93" s="304">
        <f t="shared" si="13"/>
        <v>0</v>
      </c>
      <c r="E93" s="319"/>
      <c r="F93" s="319"/>
    </row>
    <row r="94" spans="1:6" ht="20.100000000000001" customHeight="1" x14ac:dyDescent="0.25">
      <c r="A94" s="302" t="s">
        <v>264</v>
      </c>
      <c r="B94" s="303">
        <f>'UO Tršnice'!G15</f>
        <v>0</v>
      </c>
      <c r="C94" s="304">
        <f t="shared" si="12"/>
        <v>0</v>
      </c>
      <c r="D94" s="304">
        <f t="shared" si="13"/>
        <v>0</v>
      </c>
      <c r="E94" s="319"/>
      <c r="F94" s="319"/>
    </row>
    <row r="95" spans="1:6" ht="20.100000000000001" customHeight="1" x14ac:dyDescent="0.25">
      <c r="A95" s="302" t="s">
        <v>270</v>
      </c>
      <c r="B95" s="303">
        <f>'UO Františkovy Lázně'!G14</f>
        <v>0</v>
      </c>
      <c r="C95" s="304">
        <f t="shared" si="12"/>
        <v>0</v>
      </c>
      <c r="D95" s="304">
        <f t="shared" si="13"/>
        <v>0</v>
      </c>
      <c r="E95" s="319"/>
      <c r="F95" s="319"/>
    </row>
    <row r="96" spans="1:6" ht="20.100000000000001" customHeight="1" x14ac:dyDescent="0.25">
      <c r="A96" s="302" t="s">
        <v>364</v>
      </c>
      <c r="B96" s="303">
        <f>'UO Cheb'!G29+'UO Cheb'!G30+'UO Cheb'!G31</f>
        <v>0</v>
      </c>
      <c r="C96" s="304">
        <f t="shared" si="12"/>
        <v>0</v>
      </c>
      <c r="D96" s="304">
        <f t="shared" si="13"/>
        <v>0</v>
      </c>
      <c r="E96" s="319"/>
      <c r="F96" s="319"/>
    </row>
    <row r="97" spans="1:6" ht="20.100000000000001" customHeight="1" x14ac:dyDescent="0.25">
      <c r="A97" s="302" t="s">
        <v>316</v>
      </c>
      <c r="B97" s="303">
        <f>'UO Mariánské Lázně'!G14</f>
        <v>0</v>
      </c>
      <c r="C97" s="304">
        <f t="shared" si="12"/>
        <v>0</v>
      </c>
      <c r="D97" s="304">
        <f t="shared" si="13"/>
        <v>0</v>
      </c>
      <c r="E97" s="319"/>
      <c r="F97" s="319"/>
    </row>
    <row r="98" spans="1:6" ht="20.100000000000001" customHeight="1" thickBot="1" x14ac:dyDescent="0.3">
      <c r="A98" s="308" t="s">
        <v>373</v>
      </c>
      <c r="B98" s="309">
        <f>'UO Karlovy Vary'!G16</f>
        <v>0</v>
      </c>
      <c r="C98" s="310">
        <f t="shared" si="12"/>
        <v>0</v>
      </c>
      <c r="D98" s="310">
        <f t="shared" si="13"/>
        <v>0</v>
      </c>
      <c r="E98" s="320"/>
      <c r="F98" s="320"/>
    </row>
    <row r="99" spans="1:6" ht="20.100000000000001" customHeight="1" x14ac:dyDescent="0.25">
      <c r="A99" s="43" t="s">
        <v>420</v>
      </c>
      <c r="B99" s="297">
        <f>'SSZT Stavědlo Lovosice Jih'!G15</f>
        <v>0</v>
      </c>
      <c r="C99" s="298">
        <f t="shared" ref="C99" si="14">B99*21%</f>
        <v>0</v>
      </c>
      <c r="D99" s="298">
        <f t="shared" ref="D99" si="15">C99+B99</f>
        <v>0</v>
      </c>
      <c r="E99" s="312">
        <f>SUM(B99:B102)</f>
        <v>0</v>
      </c>
      <c r="F99" s="322" t="s">
        <v>576</v>
      </c>
    </row>
    <row r="100" spans="1:6" ht="20.100000000000001" customHeight="1" x14ac:dyDescent="0.25">
      <c r="A100" s="41" t="s">
        <v>365</v>
      </c>
      <c r="B100" s="40">
        <f>'Lovosice Žižkova'!G37</f>
        <v>0</v>
      </c>
      <c r="C100" s="49">
        <f t="shared" si="12"/>
        <v>0</v>
      </c>
      <c r="D100" s="49">
        <f t="shared" si="13"/>
        <v>0</v>
      </c>
      <c r="E100" s="313"/>
      <c r="F100" s="313"/>
    </row>
    <row r="101" spans="1:6" ht="20.100000000000001" customHeight="1" x14ac:dyDescent="0.25">
      <c r="A101" s="41" t="s">
        <v>366</v>
      </c>
      <c r="B101" s="40">
        <f>'Ústřední stavědlo Lovosice Jih'!G30</f>
        <v>0</v>
      </c>
      <c r="C101" s="49">
        <f t="shared" si="12"/>
        <v>0</v>
      </c>
      <c r="D101" s="49">
        <f t="shared" si="13"/>
        <v>0</v>
      </c>
      <c r="E101" s="313"/>
      <c r="F101" s="313"/>
    </row>
    <row r="102" spans="1:6" s="42" customFormat="1" ht="20.100000000000001" customHeight="1" thickBot="1" x14ac:dyDescent="0.25">
      <c r="A102" s="39" t="s">
        <v>367</v>
      </c>
      <c r="B102" s="287">
        <f>'Ústřední stavědlo Hněvice'!G22</f>
        <v>0</v>
      </c>
      <c r="C102" s="288">
        <f t="shared" si="12"/>
        <v>0</v>
      </c>
      <c r="D102" s="288">
        <f t="shared" si="13"/>
        <v>0</v>
      </c>
      <c r="E102" s="314"/>
      <c r="F102" s="314"/>
    </row>
    <row r="103" spans="1:6" s="50" customFormat="1" ht="15" customHeight="1" x14ac:dyDescent="0.25">
      <c r="A103" s="285"/>
      <c r="B103" s="286"/>
      <c r="C103" s="286"/>
      <c r="D103" s="286"/>
    </row>
  </sheetData>
  <sheetProtection password="CC3B" sheet="1" objects="1" scenarios="1"/>
  <mergeCells count="14">
    <mergeCell ref="A2:D2"/>
    <mergeCell ref="A55:D55"/>
    <mergeCell ref="E5:E23"/>
    <mergeCell ref="F5:F23"/>
    <mergeCell ref="E24:E45"/>
    <mergeCell ref="F24:F45"/>
    <mergeCell ref="E46:E49"/>
    <mergeCell ref="F46:F49"/>
    <mergeCell ref="E58:E76"/>
    <mergeCell ref="F58:F76"/>
    <mergeCell ref="E77:E98"/>
    <mergeCell ref="F77:F98"/>
    <mergeCell ref="E99:E102"/>
    <mergeCell ref="F99:F10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orientation="portrait" r:id="rId1"/>
  <headerFooter>
    <oddFooter>Stránka &amp;P z &amp;N</oddFooter>
  </headerFooter>
  <rowBreaks count="1" manualBreakCount="1">
    <brk id="5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activeCell="M26" activeCellId="1" sqref="E21 M26:N26"/>
    </sheetView>
  </sheetViews>
  <sheetFormatPr defaultRowHeight="12" x14ac:dyDescent="0.2"/>
  <cols>
    <col min="1" max="1" width="5.7109375" style="159" customWidth="1"/>
    <col min="2" max="2" width="15.7109375" style="159" customWidth="1"/>
    <col min="3" max="4" width="8.7109375" style="159" customWidth="1"/>
    <col min="5" max="5" width="95.7109375" style="159" customWidth="1"/>
    <col min="6" max="6" width="7.7109375" style="159" customWidth="1"/>
    <col min="7" max="7" width="15.7109375" style="159" customWidth="1"/>
    <col min="8" max="16384" width="9.140625" style="159"/>
  </cols>
  <sheetData>
    <row r="1" spans="1:7" ht="15" customHeight="1" x14ac:dyDescent="0.2">
      <c r="B1" s="265" t="s">
        <v>482</v>
      </c>
      <c r="D1" s="266"/>
      <c r="F1" s="332" t="s">
        <v>386</v>
      </c>
      <c r="G1" s="333"/>
    </row>
    <row r="2" spans="1:7" ht="15" customHeight="1" x14ac:dyDescent="0.2">
      <c r="B2" s="265" t="s">
        <v>483</v>
      </c>
      <c r="D2" s="266"/>
    </row>
    <row r="3" spans="1:7" ht="15" customHeight="1" x14ac:dyDescent="0.2">
      <c r="B3" s="265" t="s">
        <v>484</v>
      </c>
      <c r="D3" s="266"/>
    </row>
    <row r="4" spans="1:7" ht="15" customHeight="1" thickBot="1" x14ac:dyDescent="0.25">
      <c r="B4" s="161" t="s">
        <v>442</v>
      </c>
      <c r="C4" s="178"/>
      <c r="D4" s="179"/>
      <c r="E4" s="179"/>
      <c r="F4" s="179"/>
    </row>
    <row r="5" spans="1:7" ht="45" customHeight="1" thickBot="1" x14ac:dyDescent="0.25">
      <c r="A5" s="210"/>
      <c r="B5" s="269" t="s">
        <v>97</v>
      </c>
      <c r="C5" s="269" t="s">
        <v>5</v>
      </c>
      <c r="D5" s="270" t="s">
        <v>443</v>
      </c>
      <c r="E5" s="269" t="s">
        <v>388</v>
      </c>
      <c r="F5" s="269" t="s">
        <v>7</v>
      </c>
      <c r="G5" s="183" t="s">
        <v>8</v>
      </c>
    </row>
    <row r="6" spans="1:7" ht="30" customHeight="1" x14ac:dyDescent="0.2">
      <c r="A6" s="32">
        <v>104</v>
      </c>
      <c r="B6" s="162" t="s">
        <v>54</v>
      </c>
      <c r="C6" s="163">
        <v>25</v>
      </c>
      <c r="D6" s="163" t="s">
        <v>11</v>
      </c>
      <c r="E6" s="164" t="s">
        <v>304</v>
      </c>
      <c r="F6" s="163" t="s">
        <v>46</v>
      </c>
      <c r="G6" s="184">
        <v>0</v>
      </c>
    </row>
    <row r="7" spans="1:7" ht="30" customHeight="1" x14ac:dyDescent="0.2">
      <c r="A7" s="33"/>
      <c r="B7" s="165" t="s">
        <v>485</v>
      </c>
      <c r="C7" s="166">
        <v>17</v>
      </c>
      <c r="D7" s="166" t="s">
        <v>355</v>
      </c>
      <c r="E7" s="167" t="s">
        <v>478</v>
      </c>
      <c r="F7" s="166" t="s">
        <v>46</v>
      </c>
      <c r="G7" s="185">
        <v>0</v>
      </c>
    </row>
    <row r="8" spans="1:7" ht="30" customHeight="1" x14ac:dyDescent="0.2">
      <c r="A8" s="33"/>
      <c r="B8" s="166" t="s">
        <v>486</v>
      </c>
      <c r="C8" s="166">
        <v>9</v>
      </c>
      <c r="D8" s="166" t="s">
        <v>26</v>
      </c>
      <c r="E8" s="167" t="s">
        <v>446</v>
      </c>
      <c r="F8" s="166" t="s">
        <v>46</v>
      </c>
      <c r="G8" s="185">
        <v>0</v>
      </c>
    </row>
    <row r="9" spans="1:7" ht="30" customHeight="1" thickBot="1" x14ac:dyDescent="0.25">
      <c r="A9" s="196"/>
      <c r="B9" s="198" t="s">
        <v>22</v>
      </c>
      <c r="C9" s="198">
        <v>10</v>
      </c>
      <c r="D9" s="198" t="s">
        <v>26</v>
      </c>
      <c r="E9" s="199" t="s">
        <v>446</v>
      </c>
      <c r="F9" s="198" t="s">
        <v>46</v>
      </c>
      <c r="G9" s="222">
        <v>0</v>
      </c>
    </row>
    <row r="10" spans="1:7" ht="15" customHeight="1" x14ac:dyDescent="0.2">
      <c r="B10" s="178"/>
      <c r="C10" s="178"/>
      <c r="D10" s="179"/>
      <c r="E10" s="179"/>
      <c r="F10" s="179"/>
      <c r="G10" s="271"/>
    </row>
    <row r="11" spans="1:7" ht="15" customHeight="1" thickBot="1" x14ac:dyDescent="0.25">
      <c r="A11" s="160"/>
      <c r="B11" s="161" t="s">
        <v>448</v>
      </c>
    </row>
    <row r="12" spans="1:7" ht="45" customHeight="1" x14ac:dyDescent="0.2">
      <c r="A12" s="210"/>
      <c r="B12" s="269" t="s">
        <v>97</v>
      </c>
      <c r="C12" s="269" t="s">
        <v>5</v>
      </c>
      <c r="D12" s="270" t="s">
        <v>443</v>
      </c>
      <c r="E12" s="269" t="s">
        <v>388</v>
      </c>
      <c r="F12" s="269" t="s">
        <v>7</v>
      </c>
      <c r="G12" s="183" t="s">
        <v>8</v>
      </c>
    </row>
    <row r="13" spans="1:7" ht="30" customHeight="1" thickBot="1" x14ac:dyDescent="0.25">
      <c r="A13" s="33"/>
      <c r="B13" s="165" t="s">
        <v>487</v>
      </c>
      <c r="C13" s="166">
        <v>47</v>
      </c>
      <c r="D13" s="166" t="s">
        <v>26</v>
      </c>
      <c r="E13" s="167" t="s">
        <v>488</v>
      </c>
      <c r="F13" s="166" t="s">
        <v>46</v>
      </c>
      <c r="G13" s="185">
        <v>0</v>
      </c>
    </row>
    <row r="14" spans="1:7" ht="20.100000000000001" customHeight="1" thickBot="1" x14ac:dyDescent="0.25">
      <c r="A14" s="334" t="s">
        <v>32</v>
      </c>
      <c r="B14" s="335"/>
      <c r="C14" s="336"/>
      <c r="D14" s="177"/>
      <c r="E14" s="177"/>
      <c r="F14" s="177"/>
      <c r="G14" s="190">
        <f>SUM(G6:G9,G13)</f>
        <v>0</v>
      </c>
    </row>
    <row r="15" spans="1:7" ht="15" customHeight="1" thickBot="1" x14ac:dyDescent="0.25">
      <c r="B15" s="178"/>
      <c r="C15" s="178"/>
      <c r="D15" s="179"/>
      <c r="E15" s="179"/>
      <c r="F15" s="179"/>
      <c r="G15" s="180"/>
    </row>
    <row r="16" spans="1:7" ht="39.950000000000003" customHeight="1" thickBot="1" x14ac:dyDescent="0.25">
      <c r="A16" s="30"/>
      <c r="B16" s="31"/>
      <c r="C16" s="31" t="s">
        <v>5</v>
      </c>
      <c r="D16" s="31"/>
      <c r="E16" s="31" t="s">
        <v>388</v>
      </c>
      <c r="F16" s="31" t="s">
        <v>7</v>
      </c>
      <c r="G16" s="138" t="s">
        <v>389</v>
      </c>
    </row>
    <row r="17" spans="1:7" ht="30" customHeight="1" thickBot="1" x14ac:dyDescent="0.25">
      <c r="A17" s="273"/>
      <c r="B17" s="177"/>
      <c r="C17" s="274">
        <v>6</v>
      </c>
      <c r="D17" s="177"/>
      <c r="E17" s="275" t="s">
        <v>33</v>
      </c>
      <c r="F17" s="259" t="s">
        <v>92</v>
      </c>
      <c r="G17" s="276">
        <v>0</v>
      </c>
    </row>
    <row r="18" spans="1:7" ht="15" customHeight="1" thickBot="1" x14ac:dyDescent="0.25">
      <c r="G18" s="181"/>
    </row>
    <row r="19" spans="1:7" ht="20.100000000000001" customHeight="1" thickBot="1" x14ac:dyDescent="0.25">
      <c r="A19" s="337" t="s">
        <v>489</v>
      </c>
      <c r="B19" s="338"/>
      <c r="C19" s="338"/>
      <c r="D19" s="338"/>
      <c r="E19" s="339"/>
      <c r="F19" s="177"/>
      <c r="G19" s="190">
        <f>G14+G17</f>
        <v>0</v>
      </c>
    </row>
  </sheetData>
  <sheetProtection password="CC3B" sheet="1" objects="1" scenarios="1"/>
  <mergeCells count="3">
    <mergeCell ref="F1:G1"/>
    <mergeCell ref="A14:C14"/>
    <mergeCell ref="A19:E19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4" zoomScaleNormal="100" workbookViewId="0">
      <selection activeCell="M26" activeCellId="1" sqref="E21 M26:N26"/>
    </sheetView>
  </sheetViews>
  <sheetFormatPr defaultRowHeight="12" x14ac:dyDescent="0.2"/>
  <cols>
    <col min="1" max="1" width="5.7109375" style="159" customWidth="1"/>
    <col min="2" max="2" width="15.7109375" style="159" customWidth="1"/>
    <col min="3" max="4" width="8.7109375" style="159" customWidth="1"/>
    <col min="5" max="5" width="95.7109375" style="159" customWidth="1"/>
    <col min="6" max="6" width="7.7109375" style="159" customWidth="1"/>
    <col min="7" max="7" width="15.7109375" style="159" customWidth="1"/>
    <col min="8" max="16384" width="9.140625" style="159"/>
  </cols>
  <sheetData>
    <row r="1" spans="1:7" ht="15" customHeight="1" x14ac:dyDescent="0.2">
      <c r="B1" s="265" t="s">
        <v>490</v>
      </c>
      <c r="D1" s="266"/>
      <c r="F1" s="332" t="s">
        <v>386</v>
      </c>
      <c r="G1" s="333"/>
    </row>
    <row r="2" spans="1:7" ht="15" customHeight="1" x14ac:dyDescent="0.2">
      <c r="B2" s="265" t="s">
        <v>491</v>
      </c>
      <c r="D2" s="266"/>
    </row>
    <row r="3" spans="1:7" ht="15" customHeight="1" x14ac:dyDescent="0.2">
      <c r="B3" s="265" t="s">
        <v>492</v>
      </c>
      <c r="D3" s="266"/>
    </row>
    <row r="4" spans="1:7" ht="15" customHeight="1" thickBot="1" x14ac:dyDescent="0.25">
      <c r="B4" s="161" t="s">
        <v>442</v>
      </c>
      <c r="C4" s="178"/>
      <c r="D4" s="179"/>
      <c r="E4" s="179"/>
      <c r="F4" s="179"/>
    </row>
    <row r="5" spans="1:7" ht="45" customHeight="1" thickBot="1" x14ac:dyDescent="0.25">
      <c r="A5" s="210"/>
      <c r="B5" s="269" t="s">
        <v>97</v>
      </c>
      <c r="C5" s="269" t="s">
        <v>5</v>
      </c>
      <c r="D5" s="270" t="s">
        <v>443</v>
      </c>
      <c r="E5" s="269" t="s">
        <v>388</v>
      </c>
      <c r="F5" s="269" t="s">
        <v>7</v>
      </c>
      <c r="G5" s="183" t="s">
        <v>8</v>
      </c>
    </row>
    <row r="6" spans="1:7" ht="30" customHeight="1" x14ac:dyDescent="0.2">
      <c r="A6" s="32"/>
      <c r="B6" s="162" t="s">
        <v>54</v>
      </c>
      <c r="C6" s="163">
        <v>12</v>
      </c>
      <c r="D6" s="163" t="s">
        <v>11</v>
      </c>
      <c r="E6" s="164" t="s">
        <v>304</v>
      </c>
      <c r="F6" s="163" t="s">
        <v>46</v>
      </c>
      <c r="G6" s="184">
        <v>0</v>
      </c>
    </row>
    <row r="7" spans="1:7" ht="30" customHeight="1" x14ac:dyDescent="0.2">
      <c r="A7" s="33"/>
      <c r="B7" s="165" t="s">
        <v>83</v>
      </c>
      <c r="C7" s="166">
        <v>4.5</v>
      </c>
      <c r="D7" s="166" t="s">
        <v>355</v>
      </c>
      <c r="E7" s="167" t="s">
        <v>493</v>
      </c>
      <c r="F7" s="166" t="s">
        <v>46</v>
      </c>
      <c r="G7" s="185">
        <v>0</v>
      </c>
    </row>
    <row r="8" spans="1:7" ht="30" customHeight="1" x14ac:dyDescent="0.2">
      <c r="A8" s="33"/>
      <c r="B8" s="166" t="s">
        <v>494</v>
      </c>
      <c r="C8" s="166">
        <v>4.5</v>
      </c>
      <c r="D8" s="166" t="s">
        <v>355</v>
      </c>
      <c r="E8" s="167" t="s">
        <v>478</v>
      </c>
      <c r="F8" s="166" t="s">
        <v>46</v>
      </c>
      <c r="G8" s="185">
        <v>0</v>
      </c>
    </row>
    <row r="9" spans="1:7" ht="30" customHeight="1" thickBot="1" x14ac:dyDescent="0.25">
      <c r="A9" s="196"/>
      <c r="B9" s="198" t="s">
        <v>487</v>
      </c>
      <c r="C9" s="198">
        <v>14</v>
      </c>
      <c r="D9" s="198" t="s">
        <v>495</v>
      </c>
      <c r="E9" s="199" t="s">
        <v>496</v>
      </c>
      <c r="F9" s="198" t="s">
        <v>46</v>
      </c>
      <c r="G9" s="222">
        <v>0</v>
      </c>
    </row>
    <row r="10" spans="1:7" ht="15" customHeight="1" x14ac:dyDescent="0.2">
      <c r="B10" s="178"/>
      <c r="C10" s="178"/>
      <c r="D10" s="179"/>
      <c r="E10" s="179"/>
      <c r="F10" s="179"/>
      <c r="G10" s="271"/>
    </row>
    <row r="11" spans="1:7" ht="15" customHeight="1" thickBot="1" x14ac:dyDescent="0.25">
      <c r="A11" s="160"/>
      <c r="B11" s="161" t="s">
        <v>448</v>
      </c>
    </row>
    <row r="12" spans="1:7" ht="45" customHeight="1" x14ac:dyDescent="0.2">
      <c r="A12" s="210"/>
      <c r="B12" s="269" t="s">
        <v>97</v>
      </c>
      <c r="C12" s="269" t="s">
        <v>5</v>
      </c>
      <c r="D12" s="270" t="s">
        <v>443</v>
      </c>
      <c r="E12" s="269" t="s">
        <v>388</v>
      </c>
      <c r="F12" s="269" t="s">
        <v>7</v>
      </c>
      <c r="G12" s="183" t="s">
        <v>8</v>
      </c>
    </row>
    <row r="13" spans="1:7" ht="30" customHeight="1" thickBot="1" x14ac:dyDescent="0.25">
      <c r="A13" s="33"/>
      <c r="B13" s="165" t="s">
        <v>22</v>
      </c>
      <c r="C13" s="166">
        <v>16</v>
      </c>
      <c r="D13" s="166" t="s">
        <v>11</v>
      </c>
      <c r="E13" s="167" t="s">
        <v>446</v>
      </c>
      <c r="F13" s="166" t="s">
        <v>46</v>
      </c>
      <c r="G13" s="185">
        <v>0</v>
      </c>
    </row>
    <row r="14" spans="1:7" ht="20.100000000000001" customHeight="1" thickBot="1" x14ac:dyDescent="0.25">
      <c r="A14" s="334" t="s">
        <v>32</v>
      </c>
      <c r="B14" s="335"/>
      <c r="C14" s="336"/>
      <c r="D14" s="177"/>
      <c r="E14" s="177"/>
      <c r="F14" s="177"/>
      <c r="G14" s="190">
        <f>SUM(G6:G9,G13)</f>
        <v>0</v>
      </c>
    </row>
    <row r="15" spans="1:7" ht="15" customHeight="1" thickBot="1" x14ac:dyDescent="0.25">
      <c r="B15" s="178"/>
      <c r="C15" s="178"/>
      <c r="D15" s="179"/>
      <c r="E15" s="179"/>
      <c r="F15" s="179"/>
      <c r="G15" s="180"/>
    </row>
    <row r="16" spans="1:7" ht="39.950000000000003" customHeight="1" thickBot="1" x14ac:dyDescent="0.25">
      <c r="A16" s="30"/>
      <c r="B16" s="31"/>
      <c r="C16" s="31" t="s">
        <v>5</v>
      </c>
      <c r="D16" s="31"/>
      <c r="E16" s="31" t="s">
        <v>388</v>
      </c>
      <c r="F16" s="31" t="s">
        <v>7</v>
      </c>
      <c r="G16" s="138" t="s">
        <v>389</v>
      </c>
    </row>
    <row r="17" spans="1:7" ht="30" customHeight="1" thickBot="1" x14ac:dyDescent="0.25">
      <c r="A17" s="273"/>
      <c r="B17" s="177"/>
      <c r="C17" s="274">
        <v>6</v>
      </c>
      <c r="D17" s="177"/>
      <c r="E17" s="275" t="s">
        <v>33</v>
      </c>
      <c r="F17" s="259" t="s">
        <v>92</v>
      </c>
      <c r="G17" s="276">
        <v>0</v>
      </c>
    </row>
    <row r="18" spans="1:7" ht="15" customHeight="1" thickBot="1" x14ac:dyDescent="0.25">
      <c r="G18" s="181"/>
    </row>
    <row r="19" spans="1:7" ht="20.100000000000001" customHeight="1" thickBot="1" x14ac:dyDescent="0.25">
      <c r="A19" s="337" t="s">
        <v>497</v>
      </c>
      <c r="B19" s="338"/>
      <c r="C19" s="338"/>
      <c r="D19" s="338"/>
      <c r="E19" s="339"/>
      <c r="F19" s="177"/>
      <c r="G19" s="190">
        <f>G14+G17</f>
        <v>0</v>
      </c>
    </row>
  </sheetData>
  <sheetProtection password="CC3B" sheet="1" objects="1" scenarios="1"/>
  <mergeCells count="3">
    <mergeCell ref="F1:G1"/>
    <mergeCell ref="A14:C14"/>
    <mergeCell ref="A19:E19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E21" sqref="E21"/>
    </sheetView>
  </sheetViews>
  <sheetFormatPr defaultRowHeight="12" x14ac:dyDescent="0.2"/>
  <cols>
    <col min="1" max="1" width="5.7109375" style="159" customWidth="1"/>
    <col min="2" max="2" width="15.7109375" style="159" customWidth="1"/>
    <col min="3" max="4" width="8.7109375" style="159" customWidth="1"/>
    <col min="5" max="5" width="95.7109375" style="159" customWidth="1"/>
    <col min="6" max="6" width="7.7109375" style="159" customWidth="1"/>
    <col min="7" max="7" width="15.7109375" style="159" customWidth="1"/>
    <col min="8" max="16384" width="9.140625" style="159"/>
  </cols>
  <sheetData>
    <row r="1" spans="1:7" ht="15" customHeight="1" x14ac:dyDescent="0.2">
      <c r="B1" s="265" t="s">
        <v>498</v>
      </c>
      <c r="D1" s="266"/>
      <c r="F1" s="332" t="s">
        <v>386</v>
      </c>
      <c r="G1" s="333"/>
    </row>
    <row r="2" spans="1:7" ht="15" customHeight="1" x14ac:dyDescent="0.2">
      <c r="B2" s="265" t="s">
        <v>499</v>
      </c>
      <c r="D2" s="266"/>
    </row>
    <row r="3" spans="1:7" ht="15" customHeight="1" x14ac:dyDescent="0.2">
      <c r="B3" s="265" t="s">
        <v>500</v>
      </c>
      <c r="D3" s="266"/>
    </row>
    <row r="4" spans="1:7" ht="15" customHeight="1" thickBot="1" x14ac:dyDescent="0.25">
      <c r="B4" s="161" t="s">
        <v>442</v>
      </c>
      <c r="C4" s="178"/>
      <c r="D4" s="179"/>
      <c r="E4" s="179"/>
      <c r="F4" s="179"/>
    </row>
    <row r="5" spans="1:7" ht="45" customHeight="1" thickBot="1" x14ac:dyDescent="0.25">
      <c r="A5" s="210"/>
      <c r="B5" s="269" t="s">
        <v>97</v>
      </c>
      <c r="C5" s="269" t="s">
        <v>5</v>
      </c>
      <c r="D5" s="270" t="s">
        <v>443</v>
      </c>
      <c r="E5" s="269" t="s">
        <v>388</v>
      </c>
      <c r="F5" s="269" t="s">
        <v>7</v>
      </c>
      <c r="G5" s="183" t="s">
        <v>8</v>
      </c>
    </row>
    <row r="6" spans="1:7" ht="30" customHeight="1" x14ac:dyDescent="0.2">
      <c r="A6" s="32" t="s">
        <v>501</v>
      </c>
      <c r="B6" s="162" t="s">
        <v>453</v>
      </c>
      <c r="C6" s="163">
        <v>10</v>
      </c>
      <c r="D6" s="163" t="s">
        <v>11</v>
      </c>
      <c r="E6" s="164" t="s">
        <v>304</v>
      </c>
      <c r="F6" s="163" t="s">
        <v>46</v>
      </c>
      <c r="G6" s="184">
        <v>0</v>
      </c>
    </row>
    <row r="7" spans="1:7" ht="30" customHeight="1" x14ac:dyDescent="0.2">
      <c r="A7" s="33" t="s">
        <v>502</v>
      </c>
      <c r="B7" s="166" t="s">
        <v>130</v>
      </c>
      <c r="C7" s="166">
        <v>7</v>
      </c>
      <c r="D7" s="166" t="s">
        <v>11</v>
      </c>
      <c r="E7" s="167" t="s">
        <v>293</v>
      </c>
      <c r="F7" s="166" t="s">
        <v>46</v>
      </c>
      <c r="G7" s="185">
        <v>0</v>
      </c>
    </row>
    <row r="8" spans="1:7" ht="30" customHeight="1" x14ac:dyDescent="0.2">
      <c r="A8" s="33" t="s">
        <v>503</v>
      </c>
      <c r="B8" s="165" t="s">
        <v>253</v>
      </c>
      <c r="C8" s="166">
        <v>10</v>
      </c>
      <c r="D8" s="166" t="s">
        <v>11</v>
      </c>
      <c r="E8" s="167" t="s">
        <v>304</v>
      </c>
      <c r="F8" s="166" t="s">
        <v>46</v>
      </c>
      <c r="G8" s="185">
        <v>0</v>
      </c>
    </row>
    <row r="9" spans="1:7" ht="30" customHeight="1" x14ac:dyDescent="0.2">
      <c r="A9" s="272" t="s">
        <v>504</v>
      </c>
      <c r="B9" s="166" t="s">
        <v>505</v>
      </c>
      <c r="C9" s="166">
        <v>3.5</v>
      </c>
      <c r="D9" s="166" t="s">
        <v>355</v>
      </c>
      <c r="E9" s="167" t="s">
        <v>478</v>
      </c>
      <c r="F9" s="166" t="s">
        <v>46</v>
      </c>
      <c r="G9" s="185">
        <v>0</v>
      </c>
    </row>
    <row r="10" spans="1:7" ht="30" customHeight="1" x14ac:dyDescent="0.2">
      <c r="A10" s="33" t="s">
        <v>506</v>
      </c>
      <c r="B10" s="166" t="s">
        <v>83</v>
      </c>
      <c r="C10" s="166">
        <v>7.5</v>
      </c>
      <c r="D10" s="166" t="s">
        <v>457</v>
      </c>
      <c r="E10" s="167" t="s">
        <v>493</v>
      </c>
      <c r="F10" s="166" t="s">
        <v>46</v>
      </c>
      <c r="G10" s="185">
        <v>0</v>
      </c>
    </row>
    <row r="11" spans="1:7" ht="30" customHeight="1" thickBot="1" x14ac:dyDescent="0.25">
      <c r="A11" s="33"/>
      <c r="B11" s="166" t="s">
        <v>22</v>
      </c>
      <c r="C11" s="166">
        <v>17</v>
      </c>
      <c r="D11" s="166" t="s">
        <v>26</v>
      </c>
      <c r="E11" s="167" t="s">
        <v>446</v>
      </c>
      <c r="F11" s="166" t="s">
        <v>46</v>
      </c>
      <c r="G11" s="185">
        <v>0</v>
      </c>
    </row>
    <row r="12" spans="1:7" ht="20.100000000000001" customHeight="1" thickBot="1" x14ac:dyDescent="0.25">
      <c r="A12" s="334" t="s">
        <v>32</v>
      </c>
      <c r="B12" s="335"/>
      <c r="C12" s="336"/>
      <c r="D12" s="177"/>
      <c r="E12" s="177"/>
      <c r="F12" s="177"/>
      <c r="G12" s="190">
        <f>SUM(G6:G11)</f>
        <v>0</v>
      </c>
    </row>
    <row r="13" spans="1:7" ht="15" customHeight="1" x14ac:dyDescent="0.2">
      <c r="B13" s="178"/>
      <c r="C13" s="178"/>
      <c r="D13" s="179"/>
      <c r="E13" s="179"/>
      <c r="F13" s="179"/>
      <c r="G13" s="180"/>
    </row>
    <row r="14" spans="1:7" ht="15" customHeight="1" thickBot="1" x14ac:dyDescent="0.25">
      <c r="B14" s="178"/>
      <c r="C14" s="178"/>
      <c r="D14" s="179"/>
      <c r="E14" s="179"/>
      <c r="F14" s="179"/>
      <c r="G14" s="180"/>
    </row>
    <row r="15" spans="1:7" ht="39.950000000000003" customHeight="1" thickBot="1" x14ac:dyDescent="0.25">
      <c r="A15" s="30"/>
      <c r="B15" s="31"/>
      <c r="C15" s="31" t="s">
        <v>5</v>
      </c>
      <c r="D15" s="31"/>
      <c r="E15" s="31" t="s">
        <v>388</v>
      </c>
      <c r="F15" s="31" t="s">
        <v>7</v>
      </c>
      <c r="G15" s="138" t="s">
        <v>389</v>
      </c>
    </row>
    <row r="16" spans="1:7" ht="30" customHeight="1" thickBot="1" x14ac:dyDescent="0.25">
      <c r="A16" s="273"/>
      <c r="B16" s="177"/>
      <c r="C16" s="274">
        <v>42</v>
      </c>
      <c r="D16" s="177"/>
      <c r="E16" s="275" t="s">
        <v>33</v>
      </c>
      <c r="F16" s="259" t="s">
        <v>92</v>
      </c>
      <c r="G16" s="276">
        <v>0</v>
      </c>
    </row>
    <row r="17" spans="1:7" ht="15" customHeight="1" thickBot="1" x14ac:dyDescent="0.25">
      <c r="G17" s="181"/>
    </row>
    <row r="18" spans="1:7" ht="20.100000000000001" customHeight="1" thickBot="1" x14ac:dyDescent="0.25">
      <c r="A18" s="337" t="s">
        <v>507</v>
      </c>
      <c r="B18" s="338"/>
      <c r="C18" s="338"/>
      <c r="D18" s="338"/>
      <c r="E18" s="339"/>
      <c r="F18" s="177"/>
      <c r="G18" s="190">
        <f>G12+G16</f>
        <v>0</v>
      </c>
    </row>
  </sheetData>
  <sheetProtection password="CC3B" sheet="1" objects="1" scenarios="1"/>
  <mergeCells count="3">
    <mergeCell ref="F1:G1"/>
    <mergeCell ref="A12:C12"/>
    <mergeCell ref="A18:E18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4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K11" sqref="K11"/>
    </sheetView>
  </sheetViews>
  <sheetFormatPr defaultRowHeight="12" x14ac:dyDescent="0.2"/>
  <cols>
    <col min="1" max="1" width="5.7109375" style="268" customWidth="1"/>
    <col min="2" max="2" width="15.7109375" style="268" customWidth="1"/>
    <col min="3" max="4" width="8.7109375" style="268" customWidth="1"/>
    <col min="5" max="5" width="95.7109375" style="268" customWidth="1"/>
    <col min="6" max="6" width="7.7109375" style="268" customWidth="1"/>
    <col min="7" max="7" width="15.7109375" style="268" customWidth="1"/>
    <col min="8" max="16384" width="9.140625" style="268"/>
  </cols>
  <sheetData>
    <row r="1" spans="1:7" ht="15" customHeight="1" x14ac:dyDescent="0.2">
      <c r="B1" s="265" t="s">
        <v>521</v>
      </c>
      <c r="D1" s="266"/>
      <c r="F1" s="332" t="s">
        <v>386</v>
      </c>
      <c r="G1" s="333"/>
    </row>
    <row r="2" spans="1:7" ht="15" customHeight="1" x14ac:dyDescent="0.2">
      <c r="B2" s="265" t="s">
        <v>522</v>
      </c>
      <c r="D2" s="266"/>
      <c r="F2" s="267"/>
    </row>
    <row r="3" spans="1:7" ht="15" customHeight="1" x14ac:dyDescent="0.2">
      <c r="B3" s="265" t="s">
        <v>523</v>
      </c>
      <c r="D3" s="266"/>
    </row>
    <row r="4" spans="1:7" ht="15" customHeight="1" thickBot="1" x14ac:dyDescent="0.25">
      <c r="B4" s="265" t="s">
        <v>524</v>
      </c>
      <c r="D4" s="266"/>
    </row>
    <row r="5" spans="1:7" ht="45" customHeight="1" thickBot="1" x14ac:dyDescent="0.25">
      <c r="A5" s="210"/>
      <c r="B5" s="269" t="s">
        <v>97</v>
      </c>
      <c r="C5" s="269" t="s">
        <v>5</v>
      </c>
      <c r="D5" s="270" t="s">
        <v>443</v>
      </c>
      <c r="E5" s="269" t="s">
        <v>388</v>
      </c>
      <c r="F5" s="269" t="s">
        <v>7</v>
      </c>
      <c r="G5" s="183" t="s">
        <v>8</v>
      </c>
    </row>
    <row r="6" spans="1:7" ht="30" customHeight="1" x14ac:dyDescent="0.2">
      <c r="A6" s="32">
        <v>108</v>
      </c>
      <c r="B6" s="162" t="s">
        <v>54</v>
      </c>
      <c r="C6" s="163">
        <v>25</v>
      </c>
      <c r="D6" s="163" t="s">
        <v>11</v>
      </c>
      <c r="E6" s="164" t="s">
        <v>304</v>
      </c>
      <c r="F6" s="163" t="s">
        <v>46</v>
      </c>
      <c r="G6" s="184">
        <v>0</v>
      </c>
    </row>
    <row r="7" spans="1:7" ht="30" customHeight="1" x14ac:dyDescent="0.2">
      <c r="A7" s="33">
        <v>109</v>
      </c>
      <c r="B7" s="165" t="s">
        <v>54</v>
      </c>
      <c r="C7" s="166">
        <v>18</v>
      </c>
      <c r="D7" s="166" t="s">
        <v>11</v>
      </c>
      <c r="E7" s="167" t="s">
        <v>293</v>
      </c>
      <c r="F7" s="166" t="s">
        <v>46</v>
      </c>
      <c r="G7" s="185">
        <v>0</v>
      </c>
    </row>
    <row r="8" spans="1:7" ht="30" customHeight="1" x14ac:dyDescent="0.2">
      <c r="A8" s="33">
        <v>110</v>
      </c>
      <c r="B8" s="166" t="s">
        <v>54</v>
      </c>
      <c r="C8" s="166">
        <v>18</v>
      </c>
      <c r="D8" s="166" t="s">
        <v>11</v>
      </c>
      <c r="E8" s="167" t="s">
        <v>304</v>
      </c>
      <c r="F8" s="166" t="s">
        <v>46</v>
      </c>
      <c r="G8" s="185">
        <v>0</v>
      </c>
    </row>
    <row r="9" spans="1:7" ht="30" customHeight="1" x14ac:dyDescent="0.2">
      <c r="A9" s="33">
        <v>112</v>
      </c>
      <c r="B9" s="166" t="s">
        <v>54</v>
      </c>
      <c r="C9" s="166">
        <v>12</v>
      </c>
      <c r="D9" s="166" t="s">
        <v>11</v>
      </c>
      <c r="E9" s="167" t="s">
        <v>304</v>
      </c>
      <c r="F9" s="166" t="s">
        <v>46</v>
      </c>
      <c r="G9" s="185">
        <v>0</v>
      </c>
    </row>
    <row r="10" spans="1:7" ht="30" customHeight="1" x14ac:dyDescent="0.2">
      <c r="A10" s="33">
        <v>114</v>
      </c>
      <c r="B10" s="166" t="s">
        <v>54</v>
      </c>
      <c r="C10" s="166">
        <v>24</v>
      </c>
      <c r="D10" s="166" t="s">
        <v>11</v>
      </c>
      <c r="E10" s="167" t="s">
        <v>304</v>
      </c>
      <c r="F10" s="166" t="s">
        <v>46</v>
      </c>
      <c r="G10" s="185">
        <v>0</v>
      </c>
    </row>
    <row r="11" spans="1:7" ht="30" customHeight="1" x14ac:dyDescent="0.2">
      <c r="A11" s="33">
        <v>118</v>
      </c>
      <c r="B11" s="166" t="s">
        <v>525</v>
      </c>
      <c r="C11" s="166">
        <v>18.5</v>
      </c>
      <c r="D11" s="166" t="s">
        <v>11</v>
      </c>
      <c r="E11" s="167" t="s">
        <v>304</v>
      </c>
      <c r="F11" s="166" t="s">
        <v>46</v>
      </c>
      <c r="G11" s="185">
        <v>0</v>
      </c>
    </row>
    <row r="12" spans="1:7" ht="30" customHeight="1" x14ac:dyDescent="0.2">
      <c r="A12" s="33">
        <v>416</v>
      </c>
      <c r="B12" s="166" t="s">
        <v>54</v>
      </c>
      <c r="C12" s="166">
        <v>18.5</v>
      </c>
      <c r="D12" s="166" t="s">
        <v>11</v>
      </c>
      <c r="E12" s="167" t="s">
        <v>304</v>
      </c>
      <c r="F12" s="166" t="s">
        <v>46</v>
      </c>
      <c r="G12" s="185">
        <v>0</v>
      </c>
    </row>
    <row r="13" spans="1:7" ht="30" customHeight="1" x14ac:dyDescent="0.2">
      <c r="A13" s="33">
        <v>116</v>
      </c>
      <c r="B13" s="165" t="s">
        <v>485</v>
      </c>
      <c r="C13" s="166">
        <v>11</v>
      </c>
      <c r="D13" s="166" t="s">
        <v>26</v>
      </c>
      <c r="E13" s="167" t="s">
        <v>478</v>
      </c>
      <c r="F13" s="166" t="s">
        <v>46</v>
      </c>
      <c r="G13" s="185">
        <v>0</v>
      </c>
    </row>
    <row r="14" spans="1:7" ht="30" customHeight="1" x14ac:dyDescent="0.2">
      <c r="A14" s="33">
        <v>117</v>
      </c>
      <c r="B14" s="165" t="s">
        <v>83</v>
      </c>
      <c r="C14" s="166">
        <v>5</v>
      </c>
      <c r="D14" s="166" t="s">
        <v>26</v>
      </c>
      <c r="E14" s="167" t="s">
        <v>526</v>
      </c>
      <c r="F14" s="166" t="s">
        <v>46</v>
      </c>
      <c r="G14" s="185">
        <v>0</v>
      </c>
    </row>
    <row r="15" spans="1:7" ht="30" customHeight="1" x14ac:dyDescent="0.2">
      <c r="A15" s="272"/>
      <c r="B15" s="165" t="s">
        <v>527</v>
      </c>
      <c r="C15" s="166">
        <v>10</v>
      </c>
      <c r="D15" s="166"/>
      <c r="E15" s="167" t="s">
        <v>488</v>
      </c>
      <c r="F15" s="166" t="s">
        <v>46</v>
      </c>
      <c r="G15" s="185">
        <v>0</v>
      </c>
    </row>
    <row r="16" spans="1:7" ht="30" customHeight="1" thickBot="1" x14ac:dyDescent="0.25">
      <c r="A16" s="33"/>
      <c r="B16" s="165" t="s">
        <v>22</v>
      </c>
      <c r="C16" s="166">
        <v>28</v>
      </c>
      <c r="D16" s="166" t="s">
        <v>26</v>
      </c>
      <c r="E16" s="167" t="s">
        <v>446</v>
      </c>
      <c r="F16" s="166" t="s">
        <v>46</v>
      </c>
      <c r="G16" s="185">
        <v>0</v>
      </c>
    </row>
    <row r="17" spans="1:7" ht="20.100000000000001" customHeight="1" thickBot="1" x14ac:dyDescent="0.25">
      <c r="A17" s="334" t="s">
        <v>32</v>
      </c>
      <c r="B17" s="335"/>
      <c r="C17" s="336"/>
      <c r="D17" s="177"/>
      <c r="E17" s="177"/>
      <c r="F17" s="177"/>
      <c r="G17" s="190">
        <f>SUM(G6:G16)</f>
        <v>0</v>
      </c>
    </row>
    <row r="18" spans="1:7" ht="15" customHeight="1" thickBot="1" x14ac:dyDescent="0.25">
      <c r="B18" s="178"/>
      <c r="C18" s="178"/>
      <c r="D18" s="179"/>
      <c r="E18" s="179"/>
      <c r="F18" s="179"/>
      <c r="G18" s="180"/>
    </row>
    <row r="19" spans="1:7" ht="39.950000000000003" customHeight="1" thickBot="1" x14ac:dyDescent="0.25">
      <c r="A19" s="30"/>
      <c r="B19" s="31"/>
      <c r="C19" s="31" t="s">
        <v>5</v>
      </c>
      <c r="D19" s="31"/>
      <c r="E19" s="31" t="s">
        <v>388</v>
      </c>
      <c r="F19" s="31" t="s">
        <v>7</v>
      </c>
      <c r="G19" s="138" t="s">
        <v>389</v>
      </c>
    </row>
    <row r="20" spans="1:7" ht="30" customHeight="1" thickBot="1" x14ac:dyDescent="0.25">
      <c r="A20" s="273"/>
      <c r="B20" s="177"/>
      <c r="C20" s="274">
        <v>43</v>
      </c>
      <c r="D20" s="177"/>
      <c r="E20" s="275" t="s">
        <v>33</v>
      </c>
      <c r="F20" s="259" t="s">
        <v>92</v>
      </c>
      <c r="G20" s="276">
        <v>0</v>
      </c>
    </row>
    <row r="21" spans="1:7" ht="15" customHeight="1" thickBot="1" x14ac:dyDescent="0.25">
      <c r="G21" s="181"/>
    </row>
    <row r="22" spans="1:7" ht="20.100000000000001" customHeight="1" thickBot="1" x14ac:dyDescent="0.25">
      <c r="A22" s="337" t="s">
        <v>528</v>
      </c>
      <c r="B22" s="338"/>
      <c r="C22" s="338"/>
      <c r="D22" s="338"/>
      <c r="E22" s="339"/>
      <c r="F22" s="177"/>
      <c r="G22" s="190">
        <f>G17+G20</f>
        <v>0</v>
      </c>
    </row>
  </sheetData>
  <sheetProtection password="CC3B" sheet="1" objects="1" scenarios="1"/>
  <mergeCells count="3">
    <mergeCell ref="F1:G1"/>
    <mergeCell ref="A17:C17"/>
    <mergeCell ref="A22:E22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E9" sqref="E9"/>
    </sheetView>
  </sheetViews>
  <sheetFormatPr defaultRowHeight="12" x14ac:dyDescent="0.2"/>
  <cols>
    <col min="1" max="1" width="5.7109375" style="268" customWidth="1"/>
    <col min="2" max="2" width="15.7109375" style="268" customWidth="1"/>
    <col min="3" max="4" width="8.7109375" style="268" customWidth="1"/>
    <col min="5" max="5" width="95.7109375" style="268" customWidth="1"/>
    <col min="6" max="6" width="7.7109375" style="268" customWidth="1"/>
    <col min="7" max="7" width="15.7109375" style="268" customWidth="1"/>
    <col min="8" max="16384" width="9.140625" style="268"/>
  </cols>
  <sheetData>
    <row r="1" spans="1:7" ht="15" customHeight="1" x14ac:dyDescent="0.2">
      <c r="B1" s="265" t="s">
        <v>529</v>
      </c>
      <c r="D1" s="266"/>
      <c r="F1" s="332" t="s">
        <v>386</v>
      </c>
      <c r="G1" s="333"/>
    </row>
    <row r="2" spans="1:7" ht="15" customHeight="1" x14ac:dyDescent="0.2">
      <c r="B2" s="265" t="s">
        <v>530</v>
      </c>
      <c r="D2" s="266"/>
      <c r="F2" s="267"/>
    </row>
    <row r="3" spans="1:7" ht="15" customHeight="1" x14ac:dyDescent="0.2">
      <c r="B3" s="265" t="s">
        <v>531</v>
      </c>
      <c r="D3" s="266"/>
    </row>
    <row r="4" spans="1:7" ht="15" customHeight="1" thickBot="1" x14ac:dyDescent="0.25">
      <c r="B4" s="265" t="s">
        <v>532</v>
      </c>
      <c r="D4" s="266"/>
    </row>
    <row r="5" spans="1:7" ht="45" customHeight="1" thickBot="1" x14ac:dyDescent="0.25">
      <c r="A5" s="210"/>
      <c r="B5" s="269" t="s">
        <v>97</v>
      </c>
      <c r="C5" s="269" t="s">
        <v>5</v>
      </c>
      <c r="D5" s="270" t="s">
        <v>443</v>
      </c>
      <c r="E5" s="269" t="s">
        <v>388</v>
      </c>
      <c r="F5" s="269" t="s">
        <v>7</v>
      </c>
      <c r="G5" s="183" t="s">
        <v>8</v>
      </c>
    </row>
    <row r="6" spans="1:7" ht="30" customHeight="1" x14ac:dyDescent="0.2">
      <c r="A6" s="33">
        <v>202</v>
      </c>
      <c r="B6" s="166" t="s">
        <v>54</v>
      </c>
      <c r="C6" s="166">
        <v>16</v>
      </c>
      <c r="D6" s="166" t="s">
        <v>11</v>
      </c>
      <c r="E6" s="164" t="s">
        <v>304</v>
      </c>
      <c r="F6" s="166" t="s">
        <v>46</v>
      </c>
      <c r="G6" s="185">
        <v>0</v>
      </c>
    </row>
    <row r="7" spans="1:7" ht="30" customHeight="1" x14ac:dyDescent="0.2">
      <c r="A7" s="33">
        <v>221</v>
      </c>
      <c r="B7" s="166" t="s">
        <v>54</v>
      </c>
      <c r="C7" s="166">
        <v>15</v>
      </c>
      <c r="D7" s="166" t="s">
        <v>11</v>
      </c>
      <c r="E7" s="167" t="s">
        <v>304</v>
      </c>
      <c r="F7" s="166" t="s">
        <v>46</v>
      </c>
      <c r="G7" s="185">
        <v>0</v>
      </c>
    </row>
    <row r="8" spans="1:7" ht="30" customHeight="1" x14ac:dyDescent="0.2">
      <c r="A8" s="33">
        <v>222</v>
      </c>
      <c r="B8" s="166" t="s">
        <v>54</v>
      </c>
      <c r="C8" s="166">
        <v>16</v>
      </c>
      <c r="D8" s="166" t="s">
        <v>11</v>
      </c>
      <c r="E8" s="167" t="s">
        <v>304</v>
      </c>
      <c r="F8" s="166" t="s">
        <v>46</v>
      </c>
      <c r="G8" s="185">
        <v>0</v>
      </c>
    </row>
    <row r="9" spans="1:7" ht="30" customHeight="1" x14ac:dyDescent="0.2">
      <c r="A9" s="33">
        <v>224</v>
      </c>
      <c r="B9" s="166" t="s">
        <v>22</v>
      </c>
      <c r="C9" s="166">
        <v>7</v>
      </c>
      <c r="D9" s="166" t="s">
        <v>26</v>
      </c>
      <c r="E9" s="167" t="s">
        <v>446</v>
      </c>
      <c r="F9" s="166" t="s">
        <v>46</v>
      </c>
      <c r="G9" s="185">
        <v>0</v>
      </c>
    </row>
    <row r="10" spans="1:7" ht="30" customHeight="1" x14ac:dyDescent="0.2">
      <c r="A10" s="33">
        <v>206</v>
      </c>
      <c r="B10" s="165" t="s">
        <v>533</v>
      </c>
      <c r="C10" s="166">
        <v>31</v>
      </c>
      <c r="D10" s="166" t="s">
        <v>534</v>
      </c>
      <c r="E10" s="167" t="s">
        <v>478</v>
      </c>
      <c r="F10" s="166" t="s">
        <v>46</v>
      </c>
      <c r="G10" s="185">
        <v>0</v>
      </c>
    </row>
    <row r="11" spans="1:7" ht="30" customHeight="1" x14ac:dyDescent="0.2">
      <c r="A11" s="33">
        <v>211</v>
      </c>
      <c r="B11" s="165" t="s">
        <v>535</v>
      </c>
      <c r="C11" s="166">
        <v>57</v>
      </c>
      <c r="D11" s="166" t="s">
        <v>536</v>
      </c>
      <c r="E11" s="167" t="s">
        <v>304</v>
      </c>
      <c r="F11" s="166" t="s">
        <v>46</v>
      </c>
      <c r="G11" s="185">
        <v>0</v>
      </c>
    </row>
    <row r="12" spans="1:7" ht="30" customHeight="1" thickBot="1" x14ac:dyDescent="0.25">
      <c r="A12" s="33"/>
      <c r="B12" s="165" t="s">
        <v>537</v>
      </c>
      <c r="C12" s="166">
        <v>8</v>
      </c>
      <c r="D12" s="166" t="s">
        <v>26</v>
      </c>
      <c r="E12" s="167" t="s">
        <v>538</v>
      </c>
      <c r="F12" s="166" t="s">
        <v>46</v>
      </c>
      <c r="G12" s="185">
        <v>0</v>
      </c>
    </row>
    <row r="13" spans="1:7" ht="20.100000000000001" customHeight="1" thickBot="1" x14ac:dyDescent="0.25">
      <c r="A13" s="334" t="s">
        <v>32</v>
      </c>
      <c r="B13" s="335"/>
      <c r="C13" s="336"/>
      <c r="D13" s="177"/>
      <c r="E13" s="177"/>
      <c r="F13" s="177"/>
      <c r="G13" s="190">
        <f>SUM(G6:G12)</f>
        <v>0</v>
      </c>
    </row>
    <row r="14" spans="1:7" ht="15" customHeight="1" thickBot="1" x14ac:dyDescent="0.25">
      <c r="B14" s="178"/>
      <c r="C14" s="178"/>
      <c r="D14" s="179"/>
      <c r="E14" s="179"/>
      <c r="F14" s="179"/>
      <c r="G14" s="180"/>
    </row>
    <row r="15" spans="1:7" ht="39.950000000000003" customHeight="1" thickBot="1" x14ac:dyDescent="0.25">
      <c r="A15" s="30"/>
      <c r="B15" s="31"/>
      <c r="C15" s="31" t="s">
        <v>5</v>
      </c>
      <c r="D15" s="31"/>
      <c r="E15" s="31" t="s">
        <v>388</v>
      </c>
      <c r="F15" s="31" t="s">
        <v>7</v>
      </c>
      <c r="G15" s="138" t="s">
        <v>389</v>
      </c>
    </row>
    <row r="16" spans="1:7" ht="30" customHeight="1" thickBot="1" x14ac:dyDescent="0.25">
      <c r="A16" s="273"/>
      <c r="B16" s="177"/>
      <c r="C16" s="274">
        <v>35</v>
      </c>
      <c r="D16" s="177"/>
      <c r="E16" s="275" t="s">
        <v>33</v>
      </c>
      <c r="F16" s="259" t="s">
        <v>92</v>
      </c>
      <c r="G16" s="276">
        <v>0</v>
      </c>
    </row>
    <row r="17" spans="1:7" ht="15" customHeight="1" thickBot="1" x14ac:dyDescent="0.25">
      <c r="G17" s="181"/>
    </row>
    <row r="18" spans="1:7" ht="20.100000000000001" customHeight="1" thickBot="1" x14ac:dyDescent="0.25">
      <c r="A18" s="337" t="s">
        <v>539</v>
      </c>
      <c r="B18" s="338"/>
      <c r="C18" s="338"/>
      <c r="D18" s="338"/>
      <c r="E18" s="339"/>
      <c r="F18" s="177"/>
      <c r="G18" s="190">
        <f>G13+G16</f>
        <v>0</v>
      </c>
    </row>
  </sheetData>
  <sheetProtection password="CC3B" sheet="1" objects="1" scenarios="1"/>
  <mergeCells count="3">
    <mergeCell ref="F1:G1"/>
    <mergeCell ref="A13:C13"/>
    <mergeCell ref="A18:E18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4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selection activeCell="G12" sqref="G12"/>
    </sheetView>
  </sheetViews>
  <sheetFormatPr defaultRowHeight="12" x14ac:dyDescent="0.2"/>
  <cols>
    <col min="1" max="1" width="5.7109375" style="268" customWidth="1"/>
    <col min="2" max="2" width="15.7109375" style="268" customWidth="1"/>
    <col min="3" max="4" width="8.7109375" style="268" customWidth="1"/>
    <col min="5" max="5" width="95.7109375" style="268" customWidth="1"/>
    <col min="6" max="6" width="7.7109375" style="268" customWidth="1"/>
    <col min="7" max="7" width="15.7109375" style="268" customWidth="1"/>
    <col min="8" max="16384" width="9.140625" style="268"/>
  </cols>
  <sheetData>
    <row r="1" spans="1:7" ht="15" customHeight="1" x14ac:dyDescent="0.2">
      <c r="B1" s="265" t="s">
        <v>540</v>
      </c>
      <c r="D1" s="266"/>
      <c r="F1" s="332" t="s">
        <v>386</v>
      </c>
      <c r="G1" s="333"/>
    </row>
    <row r="2" spans="1:7" ht="15" customHeight="1" x14ac:dyDescent="0.2">
      <c r="B2" s="265" t="s">
        <v>541</v>
      </c>
      <c r="D2" s="266"/>
    </row>
    <row r="3" spans="1:7" ht="15" customHeight="1" thickBot="1" x14ac:dyDescent="0.25">
      <c r="B3" s="265" t="s">
        <v>542</v>
      </c>
      <c r="D3" s="266"/>
    </row>
    <row r="4" spans="1:7" ht="45" customHeight="1" thickBot="1" x14ac:dyDescent="0.25">
      <c r="A4" s="210"/>
      <c r="B4" s="269" t="s">
        <v>97</v>
      </c>
      <c r="C4" s="269" t="s">
        <v>5</v>
      </c>
      <c r="D4" s="270" t="s">
        <v>443</v>
      </c>
      <c r="E4" s="269" t="s">
        <v>388</v>
      </c>
      <c r="F4" s="269" t="s">
        <v>7</v>
      </c>
      <c r="G4" s="183" t="s">
        <v>8</v>
      </c>
    </row>
    <row r="5" spans="1:7" ht="30" customHeight="1" x14ac:dyDescent="0.2">
      <c r="A5" s="33"/>
      <c r="B5" s="166" t="s">
        <v>54</v>
      </c>
      <c r="C5" s="166">
        <v>16</v>
      </c>
      <c r="D5" s="166" t="s">
        <v>11</v>
      </c>
      <c r="E5" s="164" t="s">
        <v>304</v>
      </c>
      <c r="F5" s="166" t="s">
        <v>46</v>
      </c>
      <c r="G5" s="185">
        <v>0</v>
      </c>
    </row>
    <row r="6" spans="1:7" ht="30" customHeight="1" x14ac:dyDescent="0.2">
      <c r="A6" s="33"/>
      <c r="B6" s="166" t="s">
        <v>130</v>
      </c>
      <c r="C6" s="166">
        <v>4</v>
      </c>
      <c r="D6" s="165" t="s">
        <v>11</v>
      </c>
      <c r="E6" s="167" t="s">
        <v>293</v>
      </c>
      <c r="F6" s="166" t="s">
        <v>46</v>
      </c>
      <c r="G6" s="185">
        <v>0</v>
      </c>
    </row>
    <row r="7" spans="1:7" ht="30" customHeight="1" x14ac:dyDescent="0.2">
      <c r="A7" s="33"/>
      <c r="B7" s="165" t="s">
        <v>224</v>
      </c>
      <c r="C7" s="166">
        <v>8</v>
      </c>
      <c r="D7" s="166" t="s">
        <v>26</v>
      </c>
      <c r="E7" s="167" t="s">
        <v>543</v>
      </c>
      <c r="F7" s="166" t="s">
        <v>46</v>
      </c>
      <c r="G7" s="185">
        <v>0</v>
      </c>
    </row>
    <row r="8" spans="1:7" ht="30" customHeight="1" x14ac:dyDescent="0.2">
      <c r="A8" s="33"/>
      <c r="B8" s="166" t="s">
        <v>494</v>
      </c>
      <c r="C8" s="166">
        <v>1</v>
      </c>
      <c r="D8" s="166" t="s">
        <v>26</v>
      </c>
      <c r="E8" s="167" t="s">
        <v>544</v>
      </c>
      <c r="F8" s="166" t="s">
        <v>46</v>
      </c>
      <c r="G8" s="185">
        <v>0</v>
      </c>
    </row>
    <row r="9" spans="1:7" ht="30" customHeight="1" x14ac:dyDescent="0.2">
      <c r="A9" s="33"/>
      <c r="B9" s="166" t="s">
        <v>240</v>
      </c>
      <c r="C9" s="166">
        <v>4</v>
      </c>
      <c r="D9" s="166" t="s">
        <v>11</v>
      </c>
      <c r="E9" s="167" t="s">
        <v>545</v>
      </c>
      <c r="F9" s="166" t="s">
        <v>46</v>
      </c>
      <c r="G9" s="185">
        <v>0</v>
      </c>
    </row>
    <row r="10" spans="1:7" ht="30" customHeight="1" thickBot="1" x14ac:dyDescent="0.25">
      <c r="A10" s="33"/>
      <c r="B10" s="165" t="s">
        <v>486</v>
      </c>
      <c r="C10" s="166">
        <v>17</v>
      </c>
      <c r="D10" s="166" t="s">
        <v>26</v>
      </c>
      <c r="E10" s="167" t="s">
        <v>446</v>
      </c>
      <c r="F10" s="166" t="s">
        <v>46</v>
      </c>
      <c r="G10" s="185">
        <v>0</v>
      </c>
    </row>
    <row r="11" spans="1:7" ht="20.100000000000001" customHeight="1" thickBot="1" x14ac:dyDescent="0.25">
      <c r="A11" s="334" t="s">
        <v>32</v>
      </c>
      <c r="B11" s="335"/>
      <c r="C11" s="336"/>
      <c r="D11" s="177"/>
      <c r="E11" s="177"/>
      <c r="F11" s="177"/>
      <c r="G11" s="190">
        <f>SUM(G5:G10)</f>
        <v>0</v>
      </c>
    </row>
    <row r="12" spans="1:7" ht="15" customHeight="1" thickBot="1" x14ac:dyDescent="0.25">
      <c r="B12" s="178"/>
      <c r="C12" s="178"/>
      <c r="D12" s="179"/>
      <c r="E12" s="179"/>
      <c r="F12" s="179"/>
      <c r="G12" s="180"/>
    </row>
    <row r="13" spans="1:7" ht="39.950000000000003" customHeight="1" thickBot="1" x14ac:dyDescent="0.25">
      <c r="A13" s="30"/>
      <c r="B13" s="31"/>
      <c r="C13" s="31" t="s">
        <v>5</v>
      </c>
      <c r="D13" s="31"/>
      <c r="E13" s="31" t="s">
        <v>388</v>
      </c>
      <c r="F13" s="31" t="s">
        <v>7</v>
      </c>
      <c r="G13" s="138" t="s">
        <v>389</v>
      </c>
    </row>
    <row r="14" spans="1:7" ht="30" customHeight="1" thickBot="1" x14ac:dyDescent="0.25">
      <c r="A14" s="273"/>
      <c r="B14" s="177"/>
      <c r="C14" s="274">
        <v>11</v>
      </c>
      <c r="D14" s="177"/>
      <c r="E14" s="275" t="s">
        <v>33</v>
      </c>
      <c r="F14" s="259" t="s">
        <v>92</v>
      </c>
      <c r="G14" s="276">
        <v>0</v>
      </c>
    </row>
    <row r="15" spans="1:7" ht="15" customHeight="1" thickBot="1" x14ac:dyDescent="0.25">
      <c r="G15" s="181"/>
    </row>
    <row r="16" spans="1:7" ht="20.100000000000001" customHeight="1" thickBot="1" x14ac:dyDescent="0.25">
      <c r="A16" s="337" t="s">
        <v>546</v>
      </c>
      <c r="B16" s="338"/>
      <c r="C16" s="338"/>
      <c r="D16" s="338"/>
      <c r="E16" s="339"/>
      <c r="F16" s="177"/>
      <c r="G16" s="190">
        <f>G11+G14</f>
        <v>0</v>
      </c>
    </row>
  </sheetData>
  <sheetProtection password="CC3B" sheet="1" objects="1" scenarios="1"/>
  <mergeCells count="3">
    <mergeCell ref="F1:G1"/>
    <mergeCell ref="A11:C11"/>
    <mergeCell ref="A16:E16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activeCell="E9" sqref="E9"/>
    </sheetView>
  </sheetViews>
  <sheetFormatPr defaultRowHeight="12" x14ac:dyDescent="0.2"/>
  <cols>
    <col min="1" max="1" width="5.7109375" style="268" customWidth="1"/>
    <col min="2" max="2" width="15.7109375" style="268" customWidth="1"/>
    <col min="3" max="4" width="8.7109375" style="268" customWidth="1"/>
    <col min="5" max="5" width="95.7109375" style="268" customWidth="1"/>
    <col min="6" max="6" width="7.7109375" style="268" customWidth="1"/>
    <col min="7" max="7" width="15.7109375" style="268" customWidth="1"/>
    <col min="8" max="16384" width="9.140625" style="268"/>
  </cols>
  <sheetData>
    <row r="1" spans="1:7" ht="15" customHeight="1" x14ac:dyDescent="0.2">
      <c r="B1" s="265" t="s">
        <v>547</v>
      </c>
      <c r="D1" s="266"/>
      <c r="F1" s="332" t="s">
        <v>386</v>
      </c>
      <c r="G1" s="333"/>
    </row>
    <row r="2" spans="1:7" ht="15" customHeight="1" x14ac:dyDescent="0.2">
      <c r="B2" s="265" t="s">
        <v>548</v>
      </c>
      <c r="D2" s="266"/>
    </row>
    <row r="3" spans="1:7" ht="15" customHeight="1" thickBot="1" x14ac:dyDescent="0.25">
      <c r="B3" s="265" t="s">
        <v>549</v>
      </c>
      <c r="D3" s="266"/>
    </row>
    <row r="4" spans="1:7" ht="45" customHeight="1" thickBot="1" x14ac:dyDescent="0.25">
      <c r="A4" s="210"/>
      <c r="B4" s="269" t="s">
        <v>97</v>
      </c>
      <c r="C4" s="269" t="s">
        <v>5</v>
      </c>
      <c r="D4" s="270" t="s">
        <v>443</v>
      </c>
      <c r="E4" s="269" t="s">
        <v>388</v>
      </c>
      <c r="F4" s="269" t="s">
        <v>7</v>
      </c>
      <c r="G4" s="183" t="s">
        <v>8</v>
      </c>
    </row>
    <row r="5" spans="1:7" ht="30" customHeight="1" x14ac:dyDescent="0.2">
      <c r="A5" s="32"/>
      <c r="B5" s="162" t="s">
        <v>550</v>
      </c>
      <c r="C5" s="163">
        <v>13</v>
      </c>
      <c r="D5" s="163" t="s">
        <v>11</v>
      </c>
      <c r="E5" s="164" t="s">
        <v>304</v>
      </c>
      <c r="F5" s="163" t="s">
        <v>46</v>
      </c>
      <c r="G5" s="184">
        <v>0</v>
      </c>
    </row>
    <row r="6" spans="1:7" ht="30" customHeight="1" x14ac:dyDescent="0.2">
      <c r="A6" s="33"/>
      <c r="B6" s="166" t="s">
        <v>479</v>
      </c>
      <c r="C6" s="166">
        <v>15</v>
      </c>
      <c r="D6" s="166" t="s">
        <v>11</v>
      </c>
      <c r="E6" s="167" t="s">
        <v>304</v>
      </c>
      <c r="F6" s="166" t="s">
        <v>46</v>
      </c>
      <c r="G6" s="185">
        <v>0</v>
      </c>
    </row>
    <row r="7" spans="1:7" ht="30" customHeight="1" x14ac:dyDescent="0.2">
      <c r="A7" s="33"/>
      <c r="B7" s="166" t="s">
        <v>130</v>
      </c>
      <c r="C7" s="166">
        <v>16</v>
      </c>
      <c r="D7" s="165" t="s">
        <v>11</v>
      </c>
      <c r="E7" s="167" t="s">
        <v>293</v>
      </c>
      <c r="F7" s="166" t="s">
        <v>46</v>
      </c>
      <c r="G7" s="185">
        <v>0</v>
      </c>
    </row>
    <row r="8" spans="1:7" ht="30" customHeight="1" thickBot="1" x14ac:dyDescent="0.25">
      <c r="A8" s="33"/>
      <c r="B8" s="165" t="s">
        <v>551</v>
      </c>
      <c r="C8" s="166">
        <v>10</v>
      </c>
      <c r="D8" s="166" t="s">
        <v>536</v>
      </c>
      <c r="E8" s="167" t="s">
        <v>538</v>
      </c>
      <c r="F8" s="166" t="s">
        <v>46</v>
      </c>
      <c r="G8" s="185">
        <v>0</v>
      </c>
    </row>
    <row r="9" spans="1:7" ht="20.100000000000001" customHeight="1" thickBot="1" x14ac:dyDescent="0.25">
      <c r="A9" s="334" t="s">
        <v>32</v>
      </c>
      <c r="B9" s="335"/>
      <c r="C9" s="336"/>
      <c r="D9" s="177"/>
      <c r="E9" s="177"/>
      <c r="F9" s="177"/>
      <c r="G9" s="190">
        <f>SUM(G5:G8)</f>
        <v>0</v>
      </c>
    </row>
    <row r="10" spans="1:7" ht="15" customHeight="1" thickBot="1" x14ac:dyDescent="0.25">
      <c r="B10" s="178"/>
      <c r="C10" s="178"/>
      <c r="D10" s="179"/>
      <c r="E10" s="179"/>
      <c r="F10" s="179"/>
      <c r="G10" s="180"/>
    </row>
    <row r="11" spans="1:7" ht="39.950000000000003" customHeight="1" thickBot="1" x14ac:dyDescent="0.25">
      <c r="A11" s="30"/>
      <c r="B11" s="31"/>
      <c r="C11" s="31" t="s">
        <v>5</v>
      </c>
      <c r="D11" s="31"/>
      <c r="E11" s="31" t="s">
        <v>388</v>
      </c>
      <c r="F11" s="31" t="s">
        <v>7</v>
      </c>
      <c r="G11" s="138" t="s">
        <v>389</v>
      </c>
    </row>
    <row r="12" spans="1:7" ht="30" customHeight="1" thickBot="1" x14ac:dyDescent="0.25">
      <c r="A12" s="273"/>
      <c r="B12" s="177"/>
      <c r="C12" s="274">
        <v>26</v>
      </c>
      <c r="D12" s="177"/>
      <c r="E12" s="275" t="s">
        <v>33</v>
      </c>
      <c r="F12" s="259" t="s">
        <v>92</v>
      </c>
      <c r="G12" s="276">
        <v>0</v>
      </c>
    </row>
    <row r="13" spans="1:7" ht="15" customHeight="1" thickBot="1" x14ac:dyDescent="0.25">
      <c r="G13" s="181"/>
    </row>
    <row r="14" spans="1:7" ht="20.100000000000001" customHeight="1" thickBot="1" x14ac:dyDescent="0.25">
      <c r="A14" s="337" t="s">
        <v>552</v>
      </c>
      <c r="B14" s="338"/>
      <c r="C14" s="338"/>
      <c r="D14" s="338"/>
      <c r="E14" s="339"/>
      <c r="F14" s="177"/>
      <c r="G14" s="190">
        <f>G9+G12</f>
        <v>0</v>
      </c>
    </row>
  </sheetData>
  <sheetProtection password="CC3B" sheet="1" objects="1" scenarios="1"/>
  <mergeCells count="3">
    <mergeCell ref="F1:G1"/>
    <mergeCell ref="A9:C9"/>
    <mergeCell ref="A14:E14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>
      <selection activeCell="E9" sqref="E9"/>
    </sheetView>
  </sheetViews>
  <sheetFormatPr defaultRowHeight="12" x14ac:dyDescent="0.2"/>
  <cols>
    <col min="1" max="1" width="5.7109375" style="268" customWidth="1"/>
    <col min="2" max="2" width="15.7109375" style="268" customWidth="1"/>
    <col min="3" max="4" width="8.7109375" style="268" customWidth="1"/>
    <col min="5" max="5" width="95.7109375" style="268" customWidth="1"/>
    <col min="6" max="6" width="7.7109375" style="268" customWidth="1"/>
    <col min="7" max="7" width="15.7109375" style="268" customWidth="1"/>
    <col min="8" max="16384" width="9.140625" style="268"/>
  </cols>
  <sheetData>
    <row r="1" spans="1:7" ht="15" customHeight="1" x14ac:dyDescent="0.2">
      <c r="B1" s="265" t="s">
        <v>553</v>
      </c>
      <c r="D1" s="266"/>
      <c r="F1" s="332" t="s">
        <v>386</v>
      </c>
      <c r="G1" s="333"/>
    </row>
    <row r="2" spans="1:7" ht="15" customHeight="1" x14ac:dyDescent="0.2">
      <c r="B2" s="265" t="s">
        <v>554</v>
      </c>
      <c r="D2" s="266"/>
    </row>
    <row r="3" spans="1:7" ht="15" customHeight="1" thickBot="1" x14ac:dyDescent="0.25">
      <c r="B3" s="265" t="s">
        <v>555</v>
      </c>
      <c r="D3" s="266"/>
    </row>
    <row r="4" spans="1:7" ht="45" customHeight="1" thickBot="1" x14ac:dyDescent="0.25">
      <c r="A4" s="210"/>
      <c r="B4" s="269" t="s">
        <v>97</v>
      </c>
      <c r="C4" s="269" t="s">
        <v>5</v>
      </c>
      <c r="D4" s="270" t="s">
        <v>443</v>
      </c>
      <c r="E4" s="269" t="s">
        <v>388</v>
      </c>
      <c r="F4" s="269" t="s">
        <v>7</v>
      </c>
      <c r="G4" s="183" t="s">
        <v>8</v>
      </c>
    </row>
    <row r="5" spans="1:7" ht="30" customHeight="1" x14ac:dyDescent="0.2">
      <c r="A5" s="32"/>
      <c r="B5" s="162" t="s">
        <v>54</v>
      </c>
      <c r="C5" s="163">
        <v>17</v>
      </c>
      <c r="D5" s="163" t="s">
        <v>11</v>
      </c>
      <c r="E5" s="164" t="s">
        <v>304</v>
      </c>
      <c r="F5" s="163" t="s">
        <v>46</v>
      </c>
      <c r="G5" s="184">
        <v>0</v>
      </c>
    </row>
    <row r="6" spans="1:7" ht="30" customHeight="1" x14ac:dyDescent="0.2">
      <c r="A6" s="33"/>
      <c r="B6" s="166" t="s">
        <v>130</v>
      </c>
      <c r="C6" s="166">
        <v>14</v>
      </c>
      <c r="D6" s="165" t="s">
        <v>11</v>
      </c>
      <c r="E6" s="167" t="s">
        <v>293</v>
      </c>
      <c r="F6" s="166" t="s">
        <v>46</v>
      </c>
      <c r="G6" s="185">
        <v>0</v>
      </c>
    </row>
    <row r="7" spans="1:7" ht="30" customHeight="1" x14ac:dyDescent="0.2">
      <c r="A7" s="33"/>
      <c r="B7" s="165" t="s">
        <v>556</v>
      </c>
      <c r="C7" s="166">
        <v>10</v>
      </c>
      <c r="D7" s="166" t="s">
        <v>26</v>
      </c>
      <c r="E7" s="167" t="s">
        <v>493</v>
      </c>
      <c r="F7" s="166" t="s">
        <v>46</v>
      </c>
      <c r="G7" s="185">
        <v>0</v>
      </c>
    </row>
    <row r="8" spans="1:7" ht="30" customHeight="1" x14ac:dyDescent="0.2">
      <c r="A8" s="33"/>
      <c r="B8" s="166" t="s">
        <v>494</v>
      </c>
      <c r="C8" s="166">
        <v>6.5</v>
      </c>
      <c r="D8" s="166" t="s">
        <v>26</v>
      </c>
      <c r="E8" s="167" t="s">
        <v>557</v>
      </c>
      <c r="F8" s="166" t="s">
        <v>46</v>
      </c>
      <c r="G8" s="185">
        <v>0</v>
      </c>
    </row>
    <row r="9" spans="1:7" ht="30" customHeight="1" thickBot="1" x14ac:dyDescent="0.25">
      <c r="A9" s="33"/>
      <c r="B9" s="166" t="s">
        <v>22</v>
      </c>
      <c r="C9" s="166">
        <v>46</v>
      </c>
      <c r="D9" s="166" t="s">
        <v>558</v>
      </c>
      <c r="E9" s="167" t="s">
        <v>446</v>
      </c>
      <c r="F9" s="166" t="s">
        <v>46</v>
      </c>
      <c r="G9" s="185">
        <v>0</v>
      </c>
    </row>
    <row r="10" spans="1:7" ht="20.100000000000001" customHeight="1" thickBot="1" x14ac:dyDescent="0.25">
      <c r="A10" s="334" t="s">
        <v>32</v>
      </c>
      <c r="B10" s="335"/>
      <c r="C10" s="336"/>
      <c r="D10" s="177"/>
      <c r="E10" s="177"/>
      <c r="F10" s="177"/>
      <c r="G10" s="190">
        <f>SUM(G5:G9)</f>
        <v>0</v>
      </c>
    </row>
    <row r="11" spans="1:7" ht="15" customHeight="1" thickBot="1" x14ac:dyDescent="0.25">
      <c r="B11" s="178"/>
      <c r="C11" s="178"/>
      <c r="D11" s="179"/>
      <c r="E11" s="179"/>
      <c r="F11" s="179"/>
      <c r="G11" s="180"/>
    </row>
    <row r="12" spans="1:7" ht="39.950000000000003" customHeight="1" thickBot="1" x14ac:dyDescent="0.25">
      <c r="A12" s="30"/>
      <c r="B12" s="31"/>
      <c r="C12" s="31" t="s">
        <v>5</v>
      </c>
      <c r="D12" s="31"/>
      <c r="E12" s="31" t="s">
        <v>388</v>
      </c>
      <c r="F12" s="31" t="s">
        <v>7</v>
      </c>
      <c r="G12" s="138" t="s">
        <v>389</v>
      </c>
    </row>
    <row r="13" spans="1:7" ht="30" customHeight="1" thickBot="1" x14ac:dyDescent="0.25">
      <c r="A13" s="273"/>
      <c r="B13" s="177"/>
      <c r="C13" s="274">
        <v>16</v>
      </c>
      <c r="D13" s="177"/>
      <c r="E13" s="275" t="s">
        <v>33</v>
      </c>
      <c r="F13" s="259" t="s">
        <v>92</v>
      </c>
      <c r="G13" s="276">
        <v>0</v>
      </c>
    </row>
    <row r="14" spans="1:7" ht="15" customHeight="1" thickBot="1" x14ac:dyDescent="0.25">
      <c r="G14" s="181"/>
    </row>
    <row r="15" spans="1:7" ht="20.100000000000001" customHeight="1" thickBot="1" x14ac:dyDescent="0.25">
      <c r="A15" s="337" t="s">
        <v>559</v>
      </c>
      <c r="B15" s="338"/>
      <c r="C15" s="338"/>
      <c r="D15" s="338"/>
      <c r="E15" s="339"/>
      <c r="F15" s="177"/>
      <c r="G15" s="190">
        <f>G10+G13</f>
        <v>0</v>
      </c>
    </row>
  </sheetData>
  <sheetProtection password="CC3B" sheet="1" objects="1" scenarios="1"/>
  <mergeCells count="3">
    <mergeCell ref="F1:G1"/>
    <mergeCell ref="A10:C10"/>
    <mergeCell ref="A15:E15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1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selection activeCell="E9" sqref="E9"/>
    </sheetView>
  </sheetViews>
  <sheetFormatPr defaultRowHeight="12" x14ac:dyDescent="0.2"/>
  <cols>
    <col min="1" max="1" width="5.7109375" style="268" customWidth="1"/>
    <col min="2" max="2" width="15.7109375" style="268" customWidth="1"/>
    <col min="3" max="4" width="8.7109375" style="268" customWidth="1"/>
    <col min="5" max="5" width="95.7109375" style="268" customWidth="1"/>
    <col min="6" max="6" width="7.7109375" style="268" customWidth="1"/>
    <col min="7" max="7" width="15.7109375" style="268" customWidth="1"/>
    <col min="8" max="16384" width="9.140625" style="268"/>
  </cols>
  <sheetData>
    <row r="1" spans="1:7" ht="15" customHeight="1" x14ac:dyDescent="0.2">
      <c r="B1" s="265" t="s">
        <v>560</v>
      </c>
      <c r="D1" s="266"/>
      <c r="F1" s="332" t="s">
        <v>386</v>
      </c>
      <c r="G1" s="333"/>
    </row>
    <row r="2" spans="1:7" ht="15" customHeight="1" x14ac:dyDescent="0.2">
      <c r="B2" s="265" t="s">
        <v>561</v>
      </c>
      <c r="D2" s="266"/>
    </row>
    <row r="3" spans="1:7" ht="15" customHeight="1" thickBot="1" x14ac:dyDescent="0.25">
      <c r="B3" s="265" t="s">
        <v>562</v>
      </c>
      <c r="D3" s="266"/>
    </row>
    <row r="4" spans="1:7" ht="45" customHeight="1" thickBot="1" x14ac:dyDescent="0.25">
      <c r="A4" s="210"/>
      <c r="B4" s="269" t="s">
        <v>97</v>
      </c>
      <c r="C4" s="269" t="s">
        <v>5</v>
      </c>
      <c r="D4" s="270" t="s">
        <v>443</v>
      </c>
      <c r="E4" s="269" t="s">
        <v>388</v>
      </c>
      <c r="F4" s="269" t="s">
        <v>7</v>
      </c>
      <c r="G4" s="183" t="s">
        <v>8</v>
      </c>
    </row>
    <row r="5" spans="1:7" ht="30" customHeight="1" thickBot="1" x14ac:dyDescent="0.25">
      <c r="A5" s="32"/>
      <c r="B5" s="162" t="s">
        <v>54</v>
      </c>
      <c r="C5" s="163">
        <v>35</v>
      </c>
      <c r="D5" s="163" t="s">
        <v>11</v>
      </c>
      <c r="E5" s="164" t="s">
        <v>304</v>
      </c>
      <c r="F5" s="163" t="s">
        <v>46</v>
      </c>
      <c r="G5" s="184">
        <v>0</v>
      </c>
    </row>
    <row r="6" spans="1:7" ht="20.100000000000001" customHeight="1" thickBot="1" x14ac:dyDescent="0.25">
      <c r="A6" s="334" t="s">
        <v>32</v>
      </c>
      <c r="B6" s="335"/>
      <c r="C6" s="336"/>
      <c r="D6" s="177"/>
      <c r="E6" s="177"/>
      <c r="F6" s="177"/>
      <c r="G6" s="190">
        <f>SUM(G5:G5)</f>
        <v>0</v>
      </c>
    </row>
    <row r="7" spans="1:7" ht="15" customHeight="1" x14ac:dyDescent="0.2">
      <c r="B7" s="178"/>
      <c r="C7" s="178"/>
      <c r="D7" s="179"/>
      <c r="E7" s="179"/>
      <c r="F7" s="179"/>
      <c r="G7" s="180"/>
    </row>
    <row r="8" spans="1:7" ht="15" customHeight="1" thickBot="1" x14ac:dyDescent="0.25">
      <c r="B8" s="178"/>
      <c r="C8" s="178"/>
      <c r="D8" s="179"/>
      <c r="E8" s="179"/>
      <c r="F8" s="179"/>
      <c r="G8" s="180"/>
    </row>
    <row r="9" spans="1:7" ht="39.950000000000003" customHeight="1" thickBot="1" x14ac:dyDescent="0.25">
      <c r="A9" s="30"/>
      <c r="B9" s="31"/>
      <c r="C9" s="31" t="s">
        <v>5</v>
      </c>
      <c r="D9" s="31"/>
      <c r="E9" s="31" t="s">
        <v>388</v>
      </c>
      <c r="F9" s="31" t="s">
        <v>7</v>
      </c>
      <c r="G9" s="138" t="s">
        <v>389</v>
      </c>
    </row>
    <row r="10" spans="1:7" ht="30" customHeight="1" thickBot="1" x14ac:dyDescent="0.25">
      <c r="A10" s="273"/>
      <c r="B10" s="177"/>
      <c r="C10" s="274">
        <v>16</v>
      </c>
      <c r="D10" s="177"/>
      <c r="E10" s="275" t="s">
        <v>33</v>
      </c>
      <c r="F10" s="259" t="s">
        <v>92</v>
      </c>
      <c r="G10" s="276">
        <v>0</v>
      </c>
    </row>
    <row r="11" spans="1:7" ht="15" customHeight="1" thickBot="1" x14ac:dyDescent="0.25">
      <c r="G11" s="181"/>
    </row>
    <row r="12" spans="1:7" ht="20.100000000000001" customHeight="1" thickBot="1" x14ac:dyDescent="0.25">
      <c r="A12" s="337" t="s">
        <v>563</v>
      </c>
      <c r="B12" s="338"/>
      <c r="C12" s="338"/>
      <c r="D12" s="338"/>
      <c r="E12" s="339"/>
      <c r="F12" s="177"/>
      <c r="G12" s="190">
        <f>G6+G10</f>
        <v>0</v>
      </c>
    </row>
  </sheetData>
  <sheetProtection password="CC3B" sheet="1" objects="1" scenarios="1"/>
  <mergeCells count="3">
    <mergeCell ref="F1:G1"/>
    <mergeCell ref="A6:C6"/>
    <mergeCell ref="A12:E12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activeCell="E38" sqref="E38"/>
    </sheetView>
  </sheetViews>
  <sheetFormatPr defaultRowHeight="12" x14ac:dyDescent="0.2"/>
  <cols>
    <col min="1" max="1" width="5.7109375" style="268" customWidth="1"/>
    <col min="2" max="2" width="15.7109375" style="268" customWidth="1"/>
    <col min="3" max="4" width="8.7109375" style="268" customWidth="1"/>
    <col min="5" max="5" width="95.7109375" style="268" customWidth="1"/>
    <col min="6" max="6" width="7.7109375" style="268" customWidth="1"/>
    <col min="7" max="7" width="15.7109375" style="268" customWidth="1"/>
    <col min="8" max="16384" width="9.140625" style="268"/>
  </cols>
  <sheetData>
    <row r="1" spans="1:7" ht="15" customHeight="1" x14ac:dyDescent="0.2">
      <c r="B1" s="265" t="s">
        <v>564</v>
      </c>
      <c r="D1" s="266"/>
      <c r="F1" s="332" t="s">
        <v>386</v>
      </c>
      <c r="G1" s="333"/>
    </row>
    <row r="2" spans="1:7" ht="15" customHeight="1" x14ac:dyDescent="0.2">
      <c r="B2" s="265" t="s">
        <v>565</v>
      </c>
      <c r="D2" s="266"/>
    </row>
    <row r="3" spans="1:7" ht="15" customHeight="1" thickBot="1" x14ac:dyDescent="0.25">
      <c r="B3" s="265" t="s">
        <v>566</v>
      </c>
      <c r="D3" s="266"/>
    </row>
    <row r="4" spans="1:7" ht="45" customHeight="1" thickBot="1" x14ac:dyDescent="0.25">
      <c r="A4" s="210"/>
      <c r="B4" s="269" t="s">
        <v>97</v>
      </c>
      <c r="C4" s="269" t="s">
        <v>5</v>
      </c>
      <c r="D4" s="270" t="s">
        <v>443</v>
      </c>
      <c r="E4" s="269" t="s">
        <v>388</v>
      </c>
      <c r="F4" s="269" t="s">
        <v>7</v>
      </c>
      <c r="G4" s="183" t="s">
        <v>8</v>
      </c>
    </row>
    <row r="5" spans="1:7" ht="30" customHeight="1" x14ac:dyDescent="0.2">
      <c r="A5" s="32"/>
      <c r="B5" s="162" t="s">
        <v>54</v>
      </c>
      <c r="C5" s="163">
        <v>33</v>
      </c>
      <c r="D5" s="162" t="s">
        <v>11</v>
      </c>
      <c r="E5" s="164" t="s">
        <v>304</v>
      </c>
      <c r="F5" s="163" t="s">
        <v>46</v>
      </c>
      <c r="G5" s="184">
        <v>0</v>
      </c>
    </row>
    <row r="6" spans="1:7" ht="30" customHeight="1" x14ac:dyDescent="0.2">
      <c r="A6" s="33"/>
      <c r="B6" s="166" t="s">
        <v>130</v>
      </c>
      <c r="C6" s="166">
        <v>36</v>
      </c>
      <c r="D6" s="165" t="s">
        <v>11</v>
      </c>
      <c r="E6" s="167" t="s">
        <v>293</v>
      </c>
      <c r="F6" s="166" t="s">
        <v>46</v>
      </c>
      <c r="G6" s="185">
        <v>0</v>
      </c>
    </row>
    <row r="7" spans="1:7" ht="30" customHeight="1" thickBot="1" x14ac:dyDescent="0.25">
      <c r="A7" s="33"/>
      <c r="B7" s="166" t="s">
        <v>22</v>
      </c>
      <c r="C7" s="166">
        <v>65</v>
      </c>
      <c r="D7" s="166" t="s">
        <v>26</v>
      </c>
      <c r="E7" s="167" t="s">
        <v>446</v>
      </c>
      <c r="F7" s="166" t="s">
        <v>46</v>
      </c>
      <c r="G7" s="185">
        <v>0</v>
      </c>
    </row>
    <row r="8" spans="1:7" ht="20.100000000000001" customHeight="1" thickBot="1" x14ac:dyDescent="0.25">
      <c r="A8" s="334" t="s">
        <v>32</v>
      </c>
      <c r="B8" s="335"/>
      <c r="C8" s="336"/>
      <c r="D8" s="177"/>
      <c r="E8" s="177"/>
      <c r="F8" s="177"/>
      <c r="G8" s="190">
        <f>SUM(G5:G7)</f>
        <v>0</v>
      </c>
    </row>
    <row r="9" spans="1:7" ht="15" customHeight="1" x14ac:dyDescent="0.2">
      <c r="B9" s="178"/>
      <c r="C9" s="178"/>
      <c r="D9" s="179"/>
      <c r="E9" s="179"/>
      <c r="F9" s="179"/>
      <c r="G9" s="180"/>
    </row>
    <row r="10" spans="1:7" ht="15" customHeight="1" thickBot="1" x14ac:dyDescent="0.25">
      <c r="B10" s="178"/>
      <c r="C10" s="178"/>
      <c r="D10" s="179"/>
      <c r="E10" s="179"/>
      <c r="F10" s="179"/>
      <c r="G10" s="180"/>
    </row>
    <row r="11" spans="1:7" ht="39.950000000000003" customHeight="1" thickBot="1" x14ac:dyDescent="0.25">
      <c r="A11" s="30"/>
      <c r="B11" s="31"/>
      <c r="C11" s="31" t="s">
        <v>5</v>
      </c>
      <c r="D11" s="31"/>
      <c r="E11" s="31" t="s">
        <v>388</v>
      </c>
      <c r="F11" s="31" t="s">
        <v>7</v>
      </c>
      <c r="G11" s="138" t="s">
        <v>389</v>
      </c>
    </row>
    <row r="12" spans="1:7" ht="30" customHeight="1" thickBot="1" x14ac:dyDescent="0.25">
      <c r="A12" s="273"/>
      <c r="B12" s="177"/>
      <c r="C12" s="274">
        <v>36</v>
      </c>
      <c r="D12" s="177"/>
      <c r="E12" s="275" t="s">
        <v>33</v>
      </c>
      <c r="F12" s="259" t="s">
        <v>92</v>
      </c>
      <c r="G12" s="276">
        <v>0</v>
      </c>
    </row>
    <row r="13" spans="1:7" ht="15" customHeight="1" thickBot="1" x14ac:dyDescent="0.25">
      <c r="G13" s="181"/>
    </row>
    <row r="14" spans="1:7" ht="20.100000000000001" customHeight="1" thickBot="1" x14ac:dyDescent="0.25">
      <c r="A14" s="337" t="s">
        <v>567</v>
      </c>
      <c r="B14" s="338"/>
      <c r="C14" s="338"/>
      <c r="D14" s="338"/>
      <c r="E14" s="339"/>
      <c r="F14" s="177"/>
      <c r="G14" s="190">
        <f>G8+G12</f>
        <v>0</v>
      </c>
    </row>
  </sheetData>
  <sheetProtection password="CC3B" sheet="1" objects="1" scenarios="1"/>
  <mergeCells count="3">
    <mergeCell ref="F1:G1"/>
    <mergeCell ref="A8:C8"/>
    <mergeCell ref="A14:E14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J28"/>
  <sheetViews>
    <sheetView workbookViewId="0">
      <selection activeCell="F12" sqref="F12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10" ht="15" customHeight="1" x14ac:dyDescent="0.2">
      <c r="B1" s="52" t="s">
        <v>0</v>
      </c>
      <c r="F1" s="324" t="s">
        <v>386</v>
      </c>
      <c r="G1" s="325"/>
    </row>
    <row r="2" spans="1:10" ht="15" customHeight="1" x14ac:dyDescent="0.2">
      <c r="B2" s="52" t="s">
        <v>1</v>
      </c>
      <c r="J2" s="52"/>
    </row>
    <row r="3" spans="1:10" ht="15" customHeight="1" thickBot="1" x14ac:dyDescent="0.25">
      <c r="B3" s="52" t="s">
        <v>2</v>
      </c>
    </row>
    <row r="4" spans="1:10" ht="39.950000000000003" customHeight="1" thickBot="1" x14ac:dyDescent="0.25">
      <c r="A4" s="3" t="s">
        <v>3</v>
      </c>
      <c r="B4" s="4" t="s">
        <v>4</v>
      </c>
      <c r="C4" s="4" t="s">
        <v>5</v>
      </c>
      <c r="D4" s="4" t="s">
        <v>6</v>
      </c>
      <c r="E4" s="4" t="s">
        <v>388</v>
      </c>
      <c r="F4" s="4" t="s">
        <v>7</v>
      </c>
      <c r="G4" s="104" t="s">
        <v>8</v>
      </c>
    </row>
    <row r="5" spans="1:10" ht="30" customHeight="1" x14ac:dyDescent="0.2">
      <c r="A5" s="54"/>
      <c r="B5" s="55" t="s">
        <v>10</v>
      </c>
      <c r="C5" s="56">
        <v>10</v>
      </c>
      <c r="D5" s="56" t="s">
        <v>11</v>
      </c>
      <c r="E5" s="57" t="s">
        <v>12</v>
      </c>
      <c r="F5" s="56" t="s">
        <v>13</v>
      </c>
      <c r="G5" s="105">
        <v>0</v>
      </c>
    </row>
    <row r="6" spans="1:10" ht="30" customHeight="1" x14ac:dyDescent="0.2">
      <c r="A6" s="58"/>
      <c r="B6" s="59" t="s">
        <v>14</v>
      </c>
      <c r="C6" s="60">
        <v>13</v>
      </c>
      <c r="D6" s="60" t="s">
        <v>11</v>
      </c>
      <c r="E6" s="61" t="s">
        <v>12</v>
      </c>
      <c r="F6" s="60" t="s">
        <v>13</v>
      </c>
      <c r="G6" s="106">
        <v>0</v>
      </c>
    </row>
    <row r="7" spans="1:10" ht="30" customHeight="1" x14ac:dyDescent="0.2">
      <c r="A7" s="58"/>
      <c r="B7" s="59" t="s">
        <v>15</v>
      </c>
      <c r="C7" s="60">
        <v>9</v>
      </c>
      <c r="D7" s="60" t="s">
        <v>11</v>
      </c>
      <c r="E7" s="61" t="s">
        <v>12</v>
      </c>
      <c r="F7" s="60" t="s">
        <v>13</v>
      </c>
      <c r="G7" s="106">
        <v>0</v>
      </c>
    </row>
    <row r="8" spans="1:10" ht="30" customHeight="1" x14ac:dyDescent="0.2">
      <c r="A8" s="58"/>
      <c r="B8" s="59" t="s">
        <v>16</v>
      </c>
      <c r="C8" s="60">
        <v>13</v>
      </c>
      <c r="D8" s="60" t="s">
        <v>11</v>
      </c>
      <c r="E8" s="61" t="s">
        <v>12</v>
      </c>
      <c r="F8" s="60" t="s">
        <v>13</v>
      </c>
      <c r="G8" s="106">
        <v>0</v>
      </c>
    </row>
    <row r="9" spans="1:10" ht="30" customHeight="1" x14ac:dyDescent="0.2">
      <c r="A9" s="58"/>
      <c r="B9" s="59" t="s">
        <v>17</v>
      </c>
      <c r="C9" s="60">
        <v>10</v>
      </c>
      <c r="D9" s="60" t="s">
        <v>11</v>
      </c>
      <c r="E9" s="61" t="s">
        <v>12</v>
      </c>
      <c r="F9" s="60" t="s">
        <v>13</v>
      </c>
      <c r="G9" s="106">
        <v>0</v>
      </c>
    </row>
    <row r="10" spans="1:10" ht="30" customHeight="1" x14ac:dyDescent="0.2">
      <c r="A10" s="58"/>
      <c r="B10" s="59" t="s">
        <v>18</v>
      </c>
      <c r="C10" s="60">
        <v>13</v>
      </c>
      <c r="D10" s="60" t="s">
        <v>11</v>
      </c>
      <c r="E10" s="61" t="s">
        <v>12</v>
      </c>
      <c r="F10" s="60" t="s">
        <v>13</v>
      </c>
      <c r="G10" s="106">
        <v>0</v>
      </c>
    </row>
    <row r="11" spans="1:10" ht="30" customHeight="1" x14ac:dyDescent="0.2">
      <c r="A11" s="58"/>
      <c r="B11" s="62" t="s">
        <v>19</v>
      </c>
      <c r="C11" s="62">
        <v>15</v>
      </c>
      <c r="D11" s="62" t="s">
        <v>11</v>
      </c>
      <c r="E11" s="61" t="s">
        <v>12</v>
      </c>
      <c r="F11" s="60" t="s">
        <v>13</v>
      </c>
      <c r="G11" s="106">
        <v>0</v>
      </c>
    </row>
    <row r="12" spans="1:10" ht="30" customHeight="1" x14ac:dyDescent="0.2">
      <c r="A12" s="58"/>
      <c r="B12" s="60" t="s">
        <v>20</v>
      </c>
      <c r="C12" s="60">
        <v>40</v>
      </c>
      <c r="D12" s="60" t="s">
        <v>11</v>
      </c>
      <c r="E12" s="61" t="s">
        <v>12</v>
      </c>
      <c r="F12" s="60" t="s">
        <v>13</v>
      </c>
      <c r="G12" s="106">
        <v>0</v>
      </c>
    </row>
    <row r="13" spans="1:10" ht="30" customHeight="1" x14ac:dyDescent="0.2">
      <c r="A13" s="58"/>
      <c r="B13" s="60" t="s">
        <v>21</v>
      </c>
      <c r="C13" s="60">
        <v>40</v>
      </c>
      <c r="D13" s="60" t="s">
        <v>11</v>
      </c>
      <c r="E13" s="61" t="s">
        <v>12</v>
      </c>
      <c r="F13" s="60" t="s">
        <v>13</v>
      </c>
      <c r="G13" s="106">
        <v>0</v>
      </c>
    </row>
    <row r="14" spans="1:10" ht="30" customHeight="1" x14ac:dyDescent="0.2">
      <c r="A14" s="58"/>
      <c r="B14" s="60" t="s">
        <v>22</v>
      </c>
      <c r="C14" s="60">
        <v>22</v>
      </c>
      <c r="D14" s="60" t="s">
        <v>23</v>
      </c>
      <c r="E14" s="61" t="s">
        <v>24</v>
      </c>
      <c r="F14" s="60" t="s">
        <v>13</v>
      </c>
      <c r="G14" s="106">
        <v>0</v>
      </c>
    </row>
    <row r="15" spans="1:10" ht="30" customHeight="1" x14ac:dyDescent="0.2">
      <c r="A15" s="58"/>
      <c r="B15" s="60" t="s">
        <v>25</v>
      </c>
      <c r="C15" s="60">
        <v>12</v>
      </c>
      <c r="D15" s="60" t="s">
        <v>26</v>
      </c>
      <c r="E15" s="61" t="s">
        <v>27</v>
      </c>
      <c r="F15" s="60" t="s">
        <v>13</v>
      </c>
      <c r="G15" s="106">
        <v>0</v>
      </c>
    </row>
    <row r="16" spans="1:10" ht="30" customHeight="1" x14ac:dyDescent="0.2">
      <c r="A16" s="58"/>
      <c r="B16" s="59" t="s">
        <v>28</v>
      </c>
      <c r="C16" s="60">
        <v>11</v>
      </c>
      <c r="D16" s="60" t="s">
        <v>23</v>
      </c>
      <c r="E16" s="61" t="s">
        <v>29</v>
      </c>
      <c r="F16" s="60" t="s">
        <v>13</v>
      </c>
      <c r="G16" s="106">
        <v>0</v>
      </c>
    </row>
    <row r="17" spans="1:7" ht="30" customHeight="1" x14ac:dyDescent="0.2">
      <c r="A17" s="58"/>
      <c r="B17" s="59" t="s">
        <v>30</v>
      </c>
      <c r="C17" s="60">
        <v>11</v>
      </c>
      <c r="D17" s="60" t="s">
        <v>23</v>
      </c>
      <c r="E17" s="61" t="s">
        <v>29</v>
      </c>
      <c r="F17" s="60" t="s">
        <v>13</v>
      </c>
      <c r="G17" s="106">
        <v>0</v>
      </c>
    </row>
    <row r="18" spans="1:7" ht="30" customHeight="1" thickBot="1" x14ac:dyDescent="0.25">
      <c r="A18" s="63"/>
      <c r="B18" s="64" t="s">
        <v>31</v>
      </c>
      <c r="C18" s="65">
        <v>20</v>
      </c>
      <c r="D18" s="65" t="s">
        <v>23</v>
      </c>
      <c r="E18" s="61" t="s">
        <v>29</v>
      </c>
      <c r="F18" s="65" t="s">
        <v>13</v>
      </c>
      <c r="G18" s="107">
        <v>0</v>
      </c>
    </row>
    <row r="19" spans="1:7" ht="20.100000000000001" customHeight="1" thickBot="1" x14ac:dyDescent="0.25">
      <c r="A19" s="326" t="s">
        <v>32</v>
      </c>
      <c r="B19" s="327"/>
      <c r="C19" s="328"/>
      <c r="D19" s="66"/>
      <c r="E19" s="66"/>
      <c r="F19" s="66"/>
      <c r="G19" s="108">
        <f>SUM(G5:G18)</f>
        <v>0</v>
      </c>
    </row>
    <row r="20" spans="1:7" ht="15" customHeight="1" x14ac:dyDescent="0.2">
      <c r="B20" s="68"/>
      <c r="C20" s="68"/>
      <c r="D20" s="69"/>
      <c r="E20" s="69"/>
      <c r="F20" s="69"/>
      <c r="G20" s="70"/>
    </row>
    <row r="21" spans="1:7" ht="15" customHeight="1" thickBot="1" x14ac:dyDescent="0.25">
      <c r="B21" s="68"/>
      <c r="C21" s="68"/>
      <c r="D21" s="69"/>
      <c r="E21" s="69"/>
      <c r="F21" s="69"/>
      <c r="G21" s="70"/>
    </row>
    <row r="22" spans="1:7" ht="39.950000000000003" customHeight="1" thickBot="1" x14ac:dyDescent="0.25">
      <c r="A22" s="3"/>
      <c r="B22" s="4"/>
      <c r="C22" s="4" t="s">
        <v>5</v>
      </c>
      <c r="D22" s="4"/>
      <c r="E22" s="4" t="s">
        <v>388</v>
      </c>
      <c r="F22" s="4" t="s">
        <v>7</v>
      </c>
      <c r="G22" s="104" t="s">
        <v>389</v>
      </c>
    </row>
    <row r="23" spans="1:7" ht="30" customHeight="1" thickBot="1" x14ac:dyDescent="0.25">
      <c r="A23" s="71"/>
      <c r="B23" s="66"/>
      <c r="C23" s="72">
        <v>93</v>
      </c>
      <c r="D23" s="66"/>
      <c r="E23" s="73" t="s">
        <v>33</v>
      </c>
      <c r="F23" s="74" t="s">
        <v>92</v>
      </c>
      <c r="G23" s="109">
        <v>0</v>
      </c>
    </row>
    <row r="24" spans="1:7" ht="15" customHeight="1" thickBot="1" x14ac:dyDescent="0.25">
      <c r="B24" s="68"/>
      <c r="C24" s="68"/>
      <c r="D24" s="69"/>
      <c r="E24" s="69"/>
      <c r="F24" s="69"/>
      <c r="G24" s="70"/>
    </row>
    <row r="25" spans="1:7" ht="20.100000000000001" customHeight="1" thickBot="1" x14ac:dyDescent="0.25">
      <c r="A25" s="329" t="s">
        <v>34</v>
      </c>
      <c r="B25" s="330"/>
      <c r="C25" s="330"/>
      <c r="D25" s="330"/>
      <c r="E25" s="331"/>
      <c r="F25" s="66"/>
      <c r="G25" s="108">
        <f>G19+G23</f>
        <v>0</v>
      </c>
    </row>
    <row r="28" spans="1:7" x14ac:dyDescent="0.2">
      <c r="E28" s="76"/>
    </row>
  </sheetData>
  <sheetProtection password="CC3B" sheet="1" objects="1" scenarios="1"/>
  <mergeCells count="3">
    <mergeCell ref="F1:G1"/>
    <mergeCell ref="A19:C19"/>
    <mergeCell ref="A25:E25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4" orientation="landscape" r:id="rId1"/>
  <headerFooter alignWithMargins="0">
    <oddFooter>Stránka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G51"/>
  <sheetViews>
    <sheetView zoomScaleNormal="100" workbookViewId="0">
      <selection activeCell="E8" sqref="E8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52" t="s">
        <v>74</v>
      </c>
      <c r="D1" s="1" t="s">
        <v>75</v>
      </c>
      <c r="E1" s="16"/>
      <c r="F1" s="324" t="s">
        <v>386</v>
      </c>
      <c r="G1" s="325"/>
    </row>
    <row r="2" spans="1:7" ht="15" customHeight="1" x14ac:dyDescent="0.2">
      <c r="B2" s="52" t="s">
        <v>76</v>
      </c>
      <c r="D2" s="1" t="s">
        <v>77</v>
      </c>
      <c r="E2" s="16"/>
    </row>
    <row r="3" spans="1:7" ht="15" customHeight="1" x14ac:dyDescent="0.2">
      <c r="B3" s="52" t="s">
        <v>78</v>
      </c>
      <c r="D3" s="1" t="s">
        <v>79</v>
      </c>
      <c r="E3" s="16"/>
    </row>
    <row r="4" spans="1:7" ht="15" customHeight="1" thickBot="1" x14ac:dyDescent="0.25">
      <c r="B4" s="77" t="s">
        <v>80</v>
      </c>
    </row>
    <row r="5" spans="1:7" ht="39.950000000000003" customHeight="1" thickBot="1" x14ac:dyDescent="0.25">
      <c r="A5" s="3" t="s">
        <v>3</v>
      </c>
      <c r="B5" s="4" t="s">
        <v>4</v>
      </c>
      <c r="C5" s="4" t="s">
        <v>5</v>
      </c>
      <c r="D5" s="4" t="s">
        <v>6</v>
      </c>
      <c r="E5" s="4" t="s">
        <v>388</v>
      </c>
      <c r="F5" s="4" t="s">
        <v>7</v>
      </c>
      <c r="G5" s="104" t="s">
        <v>8</v>
      </c>
    </row>
    <row r="6" spans="1:7" ht="30" customHeight="1" x14ac:dyDescent="0.2">
      <c r="A6" s="17">
        <v>1003</v>
      </c>
      <c r="B6" s="56" t="s">
        <v>54</v>
      </c>
      <c r="C6" s="56">
        <v>19</v>
      </c>
      <c r="D6" s="56" t="s">
        <v>81</v>
      </c>
      <c r="E6" s="57" t="s">
        <v>515</v>
      </c>
      <c r="F6" s="55" t="s">
        <v>46</v>
      </c>
      <c r="G6" s="119">
        <v>0</v>
      </c>
    </row>
    <row r="7" spans="1:7" ht="30" customHeight="1" x14ac:dyDescent="0.2">
      <c r="A7" s="18">
        <v>1004</v>
      </c>
      <c r="B7" s="60" t="s">
        <v>54</v>
      </c>
      <c r="C7" s="60">
        <v>35</v>
      </c>
      <c r="D7" s="60" t="s">
        <v>81</v>
      </c>
      <c r="E7" s="61" t="s">
        <v>515</v>
      </c>
      <c r="F7" s="59" t="s">
        <v>46</v>
      </c>
      <c r="G7" s="120">
        <v>0</v>
      </c>
    </row>
    <row r="8" spans="1:7" ht="30" customHeight="1" x14ac:dyDescent="0.2">
      <c r="A8" s="18">
        <v>1006</v>
      </c>
      <c r="B8" s="60" t="s">
        <v>54</v>
      </c>
      <c r="C8" s="60">
        <v>37</v>
      </c>
      <c r="D8" s="60" t="s">
        <v>81</v>
      </c>
      <c r="E8" s="61" t="s">
        <v>515</v>
      </c>
      <c r="F8" s="59" t="s">
        <v>46</v>
      </c>
      <c r="G8" s="120">
        <v>0</v>
      </c>
    </row>
    <row r="9" spans="1:7" ht="30" customHeight="1" x14ac:dyDescent="0.2">
      <c r="A9" s="18">
        <v>1007</v>
      </c>
      <c r="B9" s="60" t="s">
        <v>54</v>
      </c>
      <c r="C9" s="60">
        <v>18</v>
      </c>
      <c r="D9" s="60" t="s">
        <v>81</v>
      </c>
      <c r="E9" s="61" t="s">
        <v>515</v>
      </c>
      <c r="F9" s="59" t="s">
        <v>46</v>
      </c>
      <c r="G9" s="120">
        <v>0</v>
      </c>
    </row>
    <row r="10" spans="1:7" ht="30" customHeight="1" x14ac:dyDescent="0.2">
      <c r="A10" s="18">
        <v>1008</v>
      </c>
      <c r="B10" s="59" t="s">
        <v>54</v>
      </c>
      <c r="C10" s="60">
        <v>17</v>
      </c>
      <c r="D10" s="60" t="s">
        <v>81</v>
      </c>
      <c r="E10" s="61" t="s">
        <v>514</v>
      </c>
      <c r="F10" s="59" t="s">
        <v>46</v>
      </c>
      <c r="G10" s="120">
        <v>0</v>
      </c>
    </row>
    <row r="11" spans="1:7" ht="30" customHeight="1" x14ac:dyDescent="0.2">
      <c r="A11" s="18">
        <v>1009</v>
      </c>
      <c r="B11" s="60" t="s">
        <v>54</v>
      </c>
      <c r="C11" s="60">
        <v>18</v>
      </c>
      <c r="D11" s="60" t="s">
        <v>81</v>
      </c>
      <c r="E11" s="61" t="s">
        <v>515</v>
      </c>
      <c r="F11" s="59" t="s">
        <v>46</v>
      </c>
      <c r="G11" s="120">
        <v>0</v>
      </c>
    </row>
    <row r="12" spans="1:7" ht="30" customHeight="1" x14ac:dyDescent="0.2">
      <c r="A12" s="18">
        <v>1010</v>
      </c>
      <c r="B12" s="60" t="s">
        <v>54</v>
      </c>
      <c r="C12" s="60">
        <v>16</v>
      </c>
      <c r="D12" s="60" t="s">
        <v>81</v>
      </c>
      <c r="E12" s="61" t="s">
        <v>515</v>
      </c>
      <c r="F12" s="59" t="s">
        <v>46</v>
      </c>
      <c r="G12" s="120">
        <v>0</v>
      </c>
    </row>
    <row r="13" spans="1:7" ht="30" customHeight="1" x14ac:dyDescent="0.2">
      <c r="A13" s="18">
        <v>1012</v>
      </c>
      <c r="B13" s="60" t="s">
        <v>54</v>
      </c>
      <c r="C13" s="60">
        <v>16</v>
      </c>
      <c r="D13" s="60" t="s">
        <v>81</v>
      </c>
      <c r="E13" s="61" t="s">
        <v>515</v>
      </c>
      <c r="F13" s="59" t="s">
        <v>46</v>
      </c>
      <c r="G13" s="120">
        <v>0</v>
      </c>
    </row>
    <row r="14" spans="1:7" ht="30" customHeight="1" x14ac:dyDescent="0.2">
      <c r="A14" s="18">
        <v>1013</v>
      </c>
      <c r="B14" s="60" t="s">
        <v>54</v>
      </c>
      <c r="C14" s="60">
        <v>18</v>
      </c>
      <c r="D14" s="60" t="s">
        <v>81</v>
      </c>
      <c r="E14" s="61" t="s">
        <v>515</v>
      </c>
      <c r="F14" s="59" t="s">
        <v>46</v>
      </c>
      <c r="G14" s="120">
        <v>0</v>
      </c>
    </row>
    <row r="15" spans="1:7" ht="30" customHeight="1" x14ac:dyDescent="0.2">
      <c r="A15" s="18">
        <v>1014</v>
      </c>
      <c r="B15" s="60" t="s">
        <v>54</v>
      </c>
      <c r="C15" s="60">
        <v>18</v>
      </c>
      <c r="D15" s="60" t="s">
        <v>81</v>
      </c>
      <c r="E15" s="61" t="s">
        <v>515</v>
      </c>
      <c r="F15" s="59" t="s">
        <v>46</v>
      </c>
      <c r="G15" s="120">
        <v>0</v>
      </c>
    </row>
    <row r="16" spans="1:7" ht="30" customHeight="1" x14ac:dyDescent="0.2">
      <c r="A16" s="18">
        <v>1015</v>
      </c>
      <c r="B16" s="60" t="s">
        <v>54</v>
      </c>
      <c r="C16" s="60">
        <v>37</v>
      </c>
      <c r="D16" s="60" t="s">
        <v>81</v>
      </c>
      <c r="E16" s="61" t="s">
        <v>515</v>
      </c>
      <c r="F16" s="59" t="s">
        <v>46</v>
      </c>
      <c r="G16" s="120">
        <v>0</v>
      </c>
    </row>
    <row r="17" spans="1:7" ht="30" customHeight="1" x14ac:dyDescent="0.2">
      <c r="A17" s="18">
        <v>1016</v>
      </c>
      <c r="B17" s="60" t="s">
        <v>54</v>
      </c>
      <c r="C17" s="60">
        <v>18</v>
      </c>
      <c r="D17" s="60" t="s">
        <v>81</v>
      </c>
      <c r="E17" s="61" t="s">
        <v>515</v>
      </c>
      <c r="F17" s="59" t="s">
        <v>46</v>
      </c>
      <c r="G17" s="120">
        <v>0</v>
      </c>
    </row>
    <row r="18" spans="1:7" ht="30" customHeight="1" x14ac:dyDescent="0.2">
      <c r="A18" s="18">
        <v>1018</v>
      </c>
      <c r="B18" s="60" t="s">
        <v>54</v>
      </c>
      <c r="C18" s="60">
        <v>18</v>
      </c>
      <c r="D18" s="60" t="s">
        <v>81</v>
      </c>
      <c r="E18" s="61" t="s">
        <v>515</v>
      </c>
      <c r="F18" s="59" t="s">
        <v>46</v>
      </c>
      <c r="G18" s="120">
        <v>0</v>
      </c>
    </row>
    <row r="19" spans="1:7" ht="30" customHeight="1" x14ac:dyDescent="0.2">
      <c r="A19" s="58"/>
      <c r="B19" s="60" t="s">
        <v>22</v>
      </c>
      <c r="C19" s="62">
        <v>60</v>
      </c>
      <c r="D19" s="60" t="s">
        <v>11</v>
      </c>
      <c r="E19" s="61" t="s">
        <v>512</v>
      </c>
      <c r="F19" s="60" t="s">
        <v>13</v>
      </c>
      <c r="G19" s="120">
        <v>0</v>
      </c>
    </row>
    <row r="20" spans="1:7" ht="30" customHeight="1" x14ac:dyDescent="0.2">
      <c r="A20" s="58"/>
      <c r="B20" s="59" t="s">
        <v>83</v>
      </c>
      <c r="C20" s="62">
        <v>4</v>
      </c>
      <c r="D20" s="60" t="s">
        <v>84</v>
      </c>
      <c r="E20" s="61" t="s">
        <v>513</v>
      </c>
      <c r="F20" s="60" t="s">
        <v>13</v>
      </c>
      <c r="G20" s="120">
        <v>0</v>
      </c>
    </row>
    <row r="21" spans="1:7" ht="45" customHeight="1" thickBot="1" x14ac:dyDescent="0.25">
      <c r="A21" s="63"/>
      <c r="B21" s="64" t="s">
        <v>391</v>
      </c>
      <c r="C21" s="81">
        <v>12</v>
      </c>
      <c r="D21" s="65" t="s">
        <v>84</v>
      </c>
      <c r="E21" s="82" t="s">
        <v>516</v>
      </c>
      <c r="F21" s="65" t="s">
        <v>13</v>
      </c>
      <c r="G21" s="121">
        <v>0</v>
      </c>
    </row>
    <row r="22" spans="1:7" ht="15" customHeight="1" x14ac:dyDescent="0.2">
      <c r="B22" s="68"/>
      <c r="C22" s="68"/>
      <c r="D22" s="69"/>
      <c r="E22" s="69"/>
      <c r="F22" s="69"/>
      <c r="G22" s="70"/>
    </row>
    <row r="23" spans="1:7" ht="15" customHeight="1" thickBot="1" x14ac:dyDescent="0.25">
      <c r="A23" s="52"/>
      <c r="B23" s="77" t="s">
        <v>85</v>
      </c>
    </row>
    <row r="24" spans="1:7" ht="39.950000000000003" customHeight="1" thickBot="1" x14ac:dyDescent="0.25">
      <c r="A24" s="3" t="s">
        <v>3</v>
      </c>
      <c r="B24" s="4" t="s">
        <v>4</v>
      </c>
      <c r="C24" s="4" t="s">
        <v>5</v>
      </c>
      <c r="D24" s="4" t="s">
        <v>6</v>
      </c>
      <c r="E24" s="4" t="s">
        <v>388</v>
      </c>
      <c r="F24" s="4" t="s">
        <v>7</v>
      </c>
      <c r="G24" s="114" t="s">
        <v>8</v>
      </c>
    </row>
    <row r="25" spans="1:7" ht="30" customHeight="1" x14ac:dyDescent="0.2">
      <c r="A25" s="17" t="s">
        <v>86</v>
      </c>
      <c r="B25" s="55" t="s">
        <v>87</v>
      </c>
      <c r="C25" s="56">
        <v>29</v>
      </c>
      <c r="D25" s="56" t="s">
        <v>81</v>
      </c>
      <c r="E25" s="57" t="s">
        <v>514</v>
      </c>
      <c r="F25" s="56" t="s">
        <v>46</v>
      </c>
      <c r="G25" s="122">
        <v>0</v>
      </c>
    </row>
    <row r="26" spans="1:7" ht="30" customHeight="1" x14ac:dyDescent="0.2">
      <c r="A26" s="18" t="s">
        <v>88</v>
      </c>
      <c r="B26" s="59" t="s">
        <v>54</v>
      </c>
      <c r="C26" s="60">
        <v>18</v>
      </c>
      <c r="D26" s="60" t="s">
        <v>81</v>
      </c>
      <c r="E26" s="61" t="s">
        <v>515</v>
      </c>
      <c r="F26" s="60" t="s">
        <v>46</v>
      </c>
      <c r="G26" s="123">
        <v>0</v>
      </c>
    </row>
    <row r="27" spans="1:7" ht="30" customHeight="1" x14ac:dyDescent="0.2">
      <c r="A27" s="18">
        <v>1106</v>
      </c>
      <c r="B27" s="60" t="s">
        <v>54</v>
      </c>
      <c r="C27" s="60">
        <v>17</v>
      </c>
      <c r="D27" s="60" t="s">
        <v>11</v>
      </c>
      <c r="E27" s="61" t="s">
        <v>517</v>
      </c>
      <c r="F27" s="60" t="s">
        <v>46</v>
      </c>
      <c r="G27" s="123">
        <v>0</v>
      </c>
    </row>
    <row r="28" spans="1:7" ht="30" customHeight="1" x14ac:dyDescent="0.2">
      <c r="A28" s="18">
        <v>1107</v>
      </c>
      <c r="B28" s="60" t="s">
        <v>54</v>
      </c>
      <c r="C28" s="60">
        <v>14</v>
      </c>
      <c r="D28" s="60" t="s">
        <v>81</v>
      </c>
      <c r="E28" s="61" t="s">
        <v>514</v>
      </c>
      <c r="F28" s="60" t="s">
        <v>46</v>
      </c>
      <c r="G28" s="123">
        <v>0</v>
      </c>
    </row>
    <row r="29" spans="1:7" ht="30" customHeight="1" x14ac:dyDescent="0.2">
      <c r="A29" s="18">
        <v>1108</v>
      </c>
      <c r="B29" s="60" t="s">
        <v>54</v>
      </c>
      <c r="C29" s="60">
        <v>14</v>
      </c>
      <c r="D29" s="60" t="s">
        <v>81</v>
      </c>
      <c r="E29" s="61" t="s">
        <v>515</v>
      </c>
      <c r="F29" s="60" t="s">
        <v>46</v>
      </c>
      <c r="G29" s="123">
        <v>0</v>
      </c>
    </row>
    <row r="30" spans="1:7" ht="30" customHeight="1" x14ac:dyDescent="0.2">
      <c r="A30" s="18">
        <v>1109</v>
      </c>
      <c r="B30" s="59" t="s">
        <v>54</v>
      </c>
      <c r="C30" s="60">
        <v>14</v>
      </c>
      <c r="D30" s="60" t="s">
        <v>89</v>
      </c>
      <c r="E30" s="61" t="s">
        <v>518</v>
      </c>
      <c r="F30" s="60" t="s">
        <v>46</v>
      </c>
      <c r="G30" s="123">
        <v>0</v>
      </c>
    </row>
    <row r="31" spans="1:7" ht="30" customHeight="1" x14ac:dyDescent="0.2">
      <c r="A31" s="18">
        <v>1110</v>
      </c>
      <c r="B31" s="60" t="s">
        <v>54</v>
      </c>
      <c r="C31" s="60">
        <v>16</v>
      </c>
      <c r="D31" s="60" t="s">
        <v>81</v>
      </c>
      <c r="E31" s="61" t="s">
        <v>515</v>
      </c>
      <c r="F31" s="60" t="s">
        <v>46</v>
      </c>
      <c r="G31" s="123">
        <v>0</v>
      </c>
    </row>
    <row r="32" spans="1:7" ht="30" customHeight="1" x14ac:dyDescent="0.2">
      <c r="A32" s="18">
        <v>1111</v>
      </c>
      <c r="B32" s="60" t="s">
        <v>54</v>
      </c>
      <c r="C32" s="60">
        <v>16</v>
      </c>
      <c r="D32" s="60" t="s">
        <v>11</v>
      </c>
      <c r="E32" s="61" t="s">
        <v>517</v>
      </c>
      <c r="F32" s="60" t="s">
        <v>46</v>
      </c>
      <c r="G32" s="123">
        <v>0</v>
      </c>
    </row>
    <row r="33" spans="1:7" ht="30" customHeight="1" x14ac:dyDescent="0.2">
      <c r="A33" s="18">
        <v>1113</v>
      </c>
      <c r="B33" s="60" t="s">
        <v>54</v>
      </c>
      <c r="C33" s="60">
        <v>16</v>
      </c>
      <c r="D33" s="60" t="s">
        <v>81</v>
      </c>
      <c r="E33" s="61" t="s">
        <v>515</v>
      </c>
      <c r="F33" s="60" t="s">
        <v>46</v>
      </c>
      <c r="G33" s="123">
        <v>0</v>
      </c>
    </row>
    <row r="34" spans="1:7" ht="30" customHeight="1" x14ac:dyDescent="0.2">
      <c r="A34" s="18">
        <v>1114</v>
      </c>
      <c r="B34" s="60" t="s">
        <v>15</v>
      </c>
      <c r="C34" s="60">
        <v>16</v>
      </c>
      <c r="D34" s="60" t="s">
        <v>11</v>
      </c>
      <c r="E34" s="61" t="s">
        <v>517</v>
      </c>
      <c r="F34" s="60" t="s">
        <v>46</v>
      </c>
      <c r="G34" s="123">
        <v>0</v>
      </c>
    </row>
    <row r="35" spans="1:7" ht="30" customHeight="1" x14ac:dyDescent="0.2">
      <c r="A35" s="18">
        <v>1115</v>
      </c>
      <c r="B35" s="60" t="s">
        <v>54</v>
      </c>
      <c r="C35" s="60">
        <v>17</v>
      </c>
      <c r="D35" s="60" t="s">
        <v>81</v>
      </c>
      <c r="E35" s="61" t="s">
        <v>515</v>
      </c>
      <c r="F35" s="60" t="s">
        <v>46</v>
      </c>
      <c r="G35" s="123">
        <v>0</v>
      </c>
    </row>
    <row r="36" spans="1:7" ht="30" customHeight="1" x14ac:dyDescent="0.2">
      <c r="A36" s="18">
        <v>1116</v>
      </c>
      <c r="B36" s="60" t="s">
        <v>54</v>
      </c>
      <c r="C36" s="60">
        <v>17</v>
      </c>
      <c r="D36" s="60" t="s">
        <v>81</v>
      </c>
      <c r="E36" s="61" t="s">
        <v>515</v>
      </c>
      <c r="F36" s="60" t="s">
        <v>46</v>
      </c>
      <c r="G36" s="123">
        <v>0</v>
      </c>
    </row>
    <row r="37" spans="1:7" ht="30" customHeight="1" x14ac:dyDescent="0.2">
      <c r="A37" s="18">
        <v>1117</v>
      </c>
      <c r="B37" s="60" t="s">
        <v>54</v>
      </c>
      <c r="C37" s="60">
        <v>18</v>
      </c>
      <c r="D37" s="60" t="s">
        <v>11</v>
      </c>
      <c r="E37" s="61" t="s">
        <v>517</v>
      </c>
      <c r="F37" s="60" t="s">
        <v>46</v>
      </c>
      <c r="G37" s="123">
        <v>0</v>
      </c>
    </row>
    <row r="38" spans="1:7" ht="30" customHeight="1" x14ac:dyDescent="0.2">
      <c r="A38" s="18">
        <v>1118</v>
      </c>
      <c r="B38" s="60" t="s">
        <v>54</v>
      </c>
      <c r="C38" s="60">
        <v>18</v>
      </c>
      <c r="D38" s="60" t="s">
        <v>81</v>
      </c>
      <c r="E38" s="61" t="s">
        <v>515</v>
      </c>
      <c r="F38" s="60" t="s">
        <v>46</v>
      </c>
      <c r="G38" s="123">
        <v>0</v>
      </c>
    </row>
    <row r="39" spans="1:7" ht="30" customHeight="1" x14ac:dyDescent="0.2">
      <c r="A39" s="18">
        <v>1119</v>
      </c>
      <c r="B39" s="60" t="s">
        <v>54</v>
      </c>
      <c r="C39" s="60">
        <v>18</v>
      </c>
      <c r="D39" s="60" t="s">
        <v>81</v>
      </c>
      <c r="E39" s="61" t="s">
        <v>515</v>
      </c>
      <c r="F39" s="60" t="s">
        <v>46</v>
      </c>
      <c r="G39" s="123">
        <v>0</v>
      </c>
    </row>
    <row r="40" spans="1:7" ht="30" customHeight="1" x14ac:dyDescent="0.2">
      <c r="A40" s="58"/>
      <c r="B40" s="60" t="s">
        <v>55</v>
      </c>
      <c r="C40" s="60">
        <v>30</v>
      </c>
      <c r="D40" s="60"/>
      <c r="E40" s="61" t="s">
        <v>519</v>
      </c>
      <c r="F40" s="60" t="s">
        <v>46</v>
      </c>
      <c r="G40" s="116">
        <v>0</v>
      </c>
    </row>
    <row r="41" spans="1:7" ht="30" customHeight="1" x14ac:dyDescent="0.2">
      <c r="A41" s="58"/>
      <c r="B41" s="60" t="s">
        <v>22</v>
      </c>
      <c r="C41" s="62">
        <v>60</v>
      </c>
      <c r="D41" s="60" t="s">
        <v>11</v>
      </c>
      <c r="E41" s="61" t="s">
        <v>324</v>
      </c>
      <c r="F41" s="60" t="s">
        <v>13</v>
      </c>
      <c r="G41" s="116">
        <v>0</v>
      </c>
    </row>
    <row r="42" spans="1:7" ht="30" customHeight="1" x14ac:dyDescent="0.2">
      <c r="A42" s="58"/>
      <c r="B42" s="59" t="s">
        <v>90</v>
      </c>
      <c r="C42" s="62">
        <v>8</v>
      </c>
      <c r="D42" s="60" t="s">
        <v>84</v>
      </c>
      <c r="E42" s="61" t="s">
        <v>478</v>
      </c>
      <c r="F42" s="60" t="s">
        <v>13</v>
      </c>
      <c r="G42" s="116">
        <v>0</v>
      </c>
    </row>
    <row r="43" spans="1:7" ht="45" customHeight="1" thickBot="1" x14ac:dyDescent="0.25">
      <c r="A43" s="63"/>
      <c r="B43" s="64" t="s">
        <v>91</v>
      </c>
      <c r="C43" s="81">
        <v>8</v>
      </c>
      <c r="D43" s="65" t="s">
        <v>84</v>
      </c>
      <c r="E43" s="61" t="s">
        <v>516</v>
      </c>
      <c r="F43" s="65" t="s">
        <v>13</v>
      </c>
      <c r="G43" s="117">
        <v>0</v>
      </c>
    </row>
    <row r="44" spans="1:7" ht="20.100000000000001" customHeight="1" thickBot="1" x14ac:dyDescent="0.25">
      <c r="A44" s="326" t="s">
        <v>32</v>
      </c>
      <c r="B44" s="327"/>
      <c r="C44" s="328"/>
      <c r="D44" s="66"/>
      <c r="E44" s="66"/>
      <c r="F44" s="66"/>
      <c r="G44" s="118">
        <f>SUM(G6:G21,G25:G43)</f>
        <v>0</v>
      </c>
    </row>
    <row r="45" spans="1:7" ht="15" customHeight="1" x14ac:dyDescent="0.2">
      <c r="B45" s="68"/>
      <c r="C45" s="68"/>
      <c r="D45" s="69"/>
      <c r="E45" s="69"/>
      <c r="F45" s="69"/>
      <c r="G45" s="70"/>
    </row>
    <row r="46" spans="1:7" ht="15" customHeight="1" thickBot="1" x14ac:dyDescent="0.25">
      <c r="B46" s="68"/>
      <c r="C46" s="68"/>
      <c r="D46" s="69"/>
      <c r="E46" s="69"/>
      <c r="F46" s="69"/>
      <c r="G46" s="70"/>
    </row>
    <row r="47" spans="1:7" ht="39.950000000000003" customHeight="1" thickBot="1" x14ac:dyDescent="0.25">
      <c r="A47" s="3"/>
      <c r="B47" s="4"/>
      <c r="C47" s="4" t="s">
        <v>5</v>
      </c>
      <c r="D47" s="4"/>
      <c r="E47" s="4" t="s">
        <v>388</v>
      </c>
      <c r="F47" s="4" t="s">
        <v>7</v>
      </c>
      <c r="G47" s="104" t="s">
        <v>389</v>
      </c>
    </row>
    <row r="48" spans="1:7" ht="30" customHeight="1" x14ac:dyDescent="0.2">
      <c r="A48" s="54"/>
      <c r="B48" s="88"/>
      <c r="C48" s="89">
        <v>220</v>
      </c>
      <c r="D48" s="88"/>
      <c r="E48" s="90" t="s">
        <v>33</v>
      </c>
      <c r="F48" s="56" t="s">
        <v>92</v>
      </c>
      <c r="G48" s="105">
        <v>0</v>
      </c>
    </row>
    <row r="49" spans="1:7" ht="30" customHeight="1" thickBot="1" x14ac:dyDescent="0.25">
      <c r="A49" s="63"/>
      <c r="B49" s="86"/>
      <c r="C49" s="83">
        <v>2</v>
      </c>
      <c r="D49" s="86"/>
      <c r="E49" s="91" t="s">
        <v>520</v>
      </c>
      <c r="F49" s="65" t="s">
        <v>92</v>
      </c>
      <c r="G49" s="107">
        <v>0</v>
      </c>
    </row>
    <row r="50" spans="1:7" ht="15" customHeight="1" thickBot="1" x14ac:dyDescent="0.25">
      <c r="B50" s="68"/>
      <c r="C50" s="68"/>
      <c r="D50" s="69"/>
      <c r="E50" s="69"/>
      <c r="F50" s="69"/>
      <c r="G50" s="70"/>
    </row>
    <row r="51" spans="1:7" ht="20.100000000000001" customHeight="1" thickBot="1" x14ac:dyDescent="0.25">
      <c r="A51" s="329" t="s">
        <v>93</v>
      </c>
      <c r="B51" s="330"/>
      <c r="C51" s="330"/>
      <c r="D51" s="330"/>
      <c r="E51" s="331"/>
      <c r="F51" s="66"/>
      <c r="G51" s="108">
        <f>G44+G48+G49</f>
        <v>0</v>
      </c>
    </row>
  </sheetData>
  <sheetProtection password="CC3B" sheet="1" objects="1" scenarios="1"/>
  <mergeCells count="3">
    <mergeCell ref="F1:G1"/>
    <mergeCell ref="A44:C44"/>
    <mergeCell ref="A51:E51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  <rowBreaks count="2" manualBreakCount="2">
    <brk id="21" max="16383" man="1"/>
    <brk id="41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G72"/>
  <sheetViews>
    <sheetView zoomScaleNormal="100" workbookViewId="0">
      <selection activeCell="E10" sqref="E10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52" t="s">
        <v>381</v>
      </c>
      <c r="D1" s="1" t="s">
        <v>382</v>
      </c>
      <c r="F1" s="324" t="s">
        <v>386</v>
      </c>
      <c r="G1" s="325"/>
    </row>
    <row r="2" spans="1:7" ht="15" customHeight="1" x14ac:dyDescent="0.2">
      <c r="B2" s="52" t="s">
        <v>94</v>
      </c>
      <c r="D2" s="1" t="s">
        <v>95</v>
      </c>
    </row>
    <row r="3" spans="1:7" ht="15" customHeight="1" thickBot="1" x14ac:dyDescent="0.25">
      <c r="A3" s="52"/>
      <c r="B3" s="77" t="s">
        <v>96</v>
      </c>
    </row>
    <row r="4" spans="1:7" ht="39.950000000000003" customHeight="1" thickBot="1" x14ac:dyDescent="0.25">
      <c r="A4" s="92"/>
      <c r="B4" s="19" t="s">
        <v>97</v>
      </c>
      <c r="C4" s="19" t="s">
        <v>5</v>
      </c>
      <c r="D4" s="19" t="s">
        <v>98</v>
      </c>
      <c r="E4" s="19" t="s">
        <v>388</v>
      </c>
      <c r="F4" s="19" t="s">
        <v>7</v>
      </c>
      <c r="G4" s="124" t="s">
        <v>8</v>
      </c>
    </row>
    <row r="5" spans="1:7" ht="30" customHeight="1" thickBot="1" x14ac:dyDescent="0.25">
      <c r="A5" s="71"/>
      <c r="B5" s="74" t="s">
        <v>22</v>
      </c>
      <c r="C5" s="93">
        <v>12</v>
      </c>
      <c r="D5" s="74" t="s">
        <v>11</v>
      </c>
      <c r="E5" s="94" t="s">
        <v>99</v>
      </c>
      <c r="F5" s="74" t="s">
        <v>46</v>
      </c>
      <c r="G5" s="125">
        <v>0</v>
      </c>
    </row>
    <row r="6" spans="1:7" ht="15" customHeight="1" x14ac:dyDescent="0.2">
      <c r="B6" s="68"/>
      <c r="C6" s="68"/>
      <c r="D6" s="69"/>
      <c r="E6" s="69"/>
      <c r="F6" s="69"/>
      <c r="G6" s="95"/>
    </row>
    <row r="7" spans="1:7" ht="15" customHeight="1" thickBot="1" x14ac:dyDescent="0.25">
      <c r="B7" s="77" t="s">
        <v>38</v>
      </c>
      <c r="C7" s="68"/>
      <c r="D7" s="69"/>
      <c r="E7" s="69"/>
      <c r="F7" s="69"/>
    </row>
    <row r="8" spans="1:7" ht="45" customHeight="1" x14ac:dyDescent="0.2">
      <c r="A8" s="54"/>
      <c r="B8" s="20" t="s">
        <v>97</v>
      </c>
      <c r="C8" s="20" t="s">
        <v>5</v>
      </c>
      <c r="D8" s="21" t="s">
        <v>100</v>
      </c>
      <c r="E8" s="20" t="s">
        <v>388</v>
      </c>
      <c r="F8" s="20" t="s">
        <v>7</v>
      </c>
      <c r="G8" s="114" t="s">
        <v>8</v>
      </c>
    </row>
    <row r="9" spans="1:7" ht="30" customHeight="1" x14ac:dyDescent="0.2">
      <c r="A9" s="58"/>
      <c r="B9" s="60" t="s">
        <v>55</v>
      </c>
      <c r="C9" s="60">
        <v>27</v>
      </c>
      <c r="D9" s="60"/>
      <c r="E9" s="61" t="s">
        <v>101</v>
      </c>
      <c r="F9" s="60" t="s">
        <v>46</v>
      </c>
      <c r="G9" s="116">
        <v>0</v>
      </c>
    </row>
    <row r="10" spans="1:7" ht="30" customHeight="1" x14ac:dyDescent="0.2">
      <c r="A10" s="58"/>
      <c r="B10" s="60" t="s">
        <v>22</v>
      </c>
      <c r="C10" s="62">
        <v>58</v>
      </c>
      <c r="D10" s="60" t="s">
        <v>11</v>
      </c>
      <c r="E10" s="61" t="s">
        <v>102</v>
      </c>
      <c r="F10" s="60" t="s">
        <v>103</v>
      </c>
      <c r="G10" s="116">
        <v>0</v>
      </c>
    </row>
    <row r="11" spans="1:7" ht="30" customHeight="1" x14ac:dyDescent="0.2">
      <c r="A11" s="58"/>
      <c r="B11" s="59" t="s">
        <v>90</v>
      </c>
      <c r="C11" s="62">
        <v>15</v>
      </c>
      <c r="D11" s="60" t="s">
        <v>67</v>
      </c>
      <c r="E11" s="61" t="s">
        <v>104</v>
      </c>
      <c r="F11" s="60" t="s">
        <v>103</v>
      </c>
      <c r="G11" s="116">
        <v>0</v>
      </c>
    </row>
    <row r="12" spans="1:7" ht="30" customHeight="1" thickBot="1" x14ac:dyDescent="0.25">
      <c r="A12" s="63"/>
      <c r="B12" s="64" t="s">
        <v>91</v>
      </c>
      <c r="C12" s="81">
        <v>15</v>
      </c>
      <c r="D12" s="65" t="s">
        <v>67</v>
      </c>
      <c r="E12" s="82" t="s">
        <v>29</v>
      </c>
      <c r="F12" s="65" t="s">
        <v>46</v>
      </c>
      <c r="G12" s="117">
        <v>0</v>
      </c>
    </row>
    <row r="13" spans="1:7" ht="15" customHeight="1" x14ac:dyDescent="0.2">
      <c r="B13" s="68"/>
      <c r="C13" s="68"/>
      <c r="D13" s="69"/>
      <c r="E13" s="69"/>
      <c r="F13" s="69"/>
      <c r="G13" s="95"/>
    </row>
    <row r="14" spans="1:7" ht="15" customHeight="1" thickBot="1" x14ac:dyDescent="0.25">
      <c r="A14" s="52"/>
      <c r="B14" s="77" t="s">
        <v>105</v>
      </c>
    </row>
    <row r="15" spans="1:7" ht="39.950000000000003" customHeight="1" thickBot="1" x14ac:dyDescent="0.25">
      <c r="A15" s="3" t="s">
        <v>3</v>
      </c>
      <c r="B15" s="4" t="s">
        <v>4</v>
      </c>
      <c r="C15" s="4" t="s">
        <v>5</v>
      </c>
      <c r="D15" s="4" t="s">
        <v>6</v>
      </c>
      <c r="E15" s="4" t="s">
        <v>388</v>
      </c>
      <c r="F15" s="4" t="s">
        <v>7</v>
      </c>
      <c r="G15" s="114" t="s">
        <v>8</v>
      </c>
    </row>
    <row r="16" spans="1:7" ht="30" customHeight="1" x14ac:dyDescent="0.2">
      <c r="A16" s="17">
        <v>301</v>
      </c>
      <c r="B16" s="55" t="s">
        <v>54</v>
      </c>
      <c r="C16" s="56">
        <v>31</v>
      </c>
      <c r="D16" s="56" t="s">
        <v>11</v>
      </c>
      <c r="E16" s="57" t="s">
        <v>12</v>
      </c>
      <c r="F16" s="56" t="s">
        <v>13</v>
      </c>
      <c r="G16" s="122">
        <v>0</v>
      </c>
    </row>
    <row r="17" spans="1:7" ht="30" customHeight="1" x14ac:dyDescent="0.2">
      <c r="A17" s="18">
        <v>302</v>
      </c>
      <c r="B17" s="59" t="s">
        <v>54</v>
      </c>
      <c r="C17" s="60">
        <v>38</v>
      </c>
      <c r="D17" s="60" t="s">
        <v>11</v>
      </c>
      <c r="E17" s="61" t="s">
        <v>12</v>
      </c>
      <c r="F17" s="60" t="s">
        <v>13</v>
      </c>
      <c r="G17" s="123">
        <v>0</v>
      </c>
    </row>
    <row r="18" spans="1:7" ht="30" customHeight="1" x14ac:dyDescent="0.2">
      <c r="A18" s="18">
        <v>303</v>
      </c>
      <c r="B18" s="60" t="s">
        <v>54</v>
      </c>
      <c r="C18" s="60">
        <v>46</v>
      </c>
      <c r="D18" s="60" t="s">
        <v>11</v>
      </c>
      <c r="E18" s="61" t="s">
        <v>12</v>
      </c>
      <c r="F18" s="60" t="s">
        <v>13</v>
      </c>
      <c r="G18" s="123">
        <v>0</v>
      </c>
    </row>
    <row r="19" spans="1:7" ht="30" customHeight="1" x14ac:dyDescent="0.2">
      <c r="A19" s="18">
        <v>304</v>
      </c>
      <c r="B19" s="60" t="s">
        <v>54</v>
      </c>
      <c r="C19" s="60">
        <v>36</v>
      </c>
      <c r="D19" s="60" t="s">
        <v>11</v>
      </c>
      <c r="E19" s="61" t="s">
        <v>12</v>
      </c>
      <c r="F19" s="60" t="s">
        <v>13</v>
      </c>
      <c r="G19" s="123">
        <v>0</v>
      </c>
    </row>
    <row r="20" spans="1:7" ht="30" customHeight="1" x14ac:dyDescent="0.2">
      <c r="A20" s="18">
        <v>309</v>
      </c>
      <c r="B20" s="60" t="s">
        <v>54</v>
      </c>
      <c r="C20" s="60">
        <v>11</v>
      </c>
      <c r="D20" s="60" t="s">
        <v>11</v>
      </c>
      <c r="E20" s="61" t="s">
        <v>12</v>
      </c>
      <c r="F20" s="60" t="s">
        <v>13</v>
      </c>
      <c r="G20" s="123">
        <v>0</v>
      </c>
    </row>
    <row r="21" spans="1:7" ht="30" customHeight="1" x14ac:dyDescent="0.2">
      <c r="A21" s="18">
        <v>310</v>
      </c>
      <c r="B21" s="59" t="s">
        <v>54</v>
      </c>
      <c r="C21" s="60">
        <v>39</v>
      </c>
      <c r="D21" s="60" t="s">
        <v>11</v>
      </c>
      <c r="E21" s="61" t="s">
        <v>12</v>
      </c>
      <c r="F21" s="60" t="s">
        <v>13</v>
      </c>
      <c r="G21" s="123">
        <v>0</v>
      </c>
    </row>
    <row r="22" spans="1:7" ht="30" customHeight="1" x14ac:dyDescent="0.2">
      <c r="A22" s="18">
        <v>311</v>
      </c>
      <c r="B22" s="60" t="s">
        <v>54</v>
      </c>
      <c r="C22" s="60">
        <v>51</v>
      </c>
      <c r="D22" s="60" t="s">
        <v>11</v>
      </c>
      <c r="E22" s="61" t="s">
        <v>12</v>
      </c>
      <c r="F22" s="60" t="s">
        <v>13</v>
      </c>
      <c r="G22" s="123">
        <v>0</v>
      </c>
    </row>
    <row r="23" spans="1:7" ht="30" customHeight="1" x14ac:dyDescent="0.2">
      <c r="A23" s="58"/>
      <c r="B23" s="60" t="s">
        <v>55</v>
      </c>
      <c r="C23" s="60">
        <v>27</v>
      </c>
      <c r="D23" s="60"/>
      <c r="E23" s="61" t="s">
        <v>106</v>
      </c>
      <c r="F23" s="60" t="s">
        <v>13</v>
      </c>
      <c r="G23" s="116">
        <v>0</v>
      </c>
    </row>
    <row r="24" spans="1:7" ht="30" customHeight="1" x14ac:dyDescent="0.2">
      <c r="A24" s="58"/>
      <c r="B24" s="60" t="s">
        <v>22</v>
      </c>
      <c r="C24" s="62">
        <v>52</v>
      </c>
      <c r="D24" s="60" t="s">
        <v>11</v>
      </c>
      <c r="E24" s="61" t="s">
        <v>102</v>
      </c>
      <c r="F24" s="60" t="s">
        <v>13</v>
      </c>
      <c r="G24" s="116">
        <v>0</v>
      </c>
    </row>
    <row r="25" spans="1:7" ht="30" customHeight="1" x14ac:dyDescent="0.2">
      <c r="A25" s="18"/>
      <c r="B25" s="59" t="s">
        <v>31</v>
      </c>
      <c r="C25" s="62">
        <v>28</v>
      </c>
      <c r="D25" s="60" t="s">
        <v>67</v>
      </c>
      <c r="E25" s="61" t="s">
        <v>107</v>
      </c>
      <c r="F25" s="60" t="s">
        <v>13</v>
      </c>
      <c r="G25" s="116">
        <v>0</v>
      </c>
    </row>
    <row r="26" spans="1:7" ht="30" customHeight="1" x14ac:dyDescent="0.2">
      <c r="A26" s="58"/>
      <c r="B26" s="59" t="s">
        <v>90</v>
      </c>
      <c r="C26" s="62">
        <v>15</v>
      </c>
      <c r="D26" s="60" t="s">
        <v>67</v>
      </c>
      <c r="E26" s="61" t="s">
        <v>104</v>
      </c>
      <c r="F26" s="60" t="s">
        <v>103</v>
      </c>
      <c r="G26" s="116">
        <v>0</v>
      </c>
    </row>
    <row r="27" spans="1:7" ht="30" customHeight="1" thickBot="1" x14ac:dyDescent="0.25">
      <c r="A27" s="63"/>
      <c r="B27" s="64" t="s">
        <v>91</v>
      </c>
      <c r="C27" s="81">
        <v>15</v>
      </c>
      <c r="D27" s="65" t="s">
        <v>67</v>
      </c>
      <c r="E27" s="82" t="s">
        <v>29</v>
      </c>
      <c r="F27" s="65" t="s">
        <v>103</v>
      </c>
      <c r="G27" s="117">
        <v>0</v>
      </c>
    </row>
    <row r="28" spans="1:7" ht="15" customHeight="1" x14ac:dyDescent="0.2">
      <c r="B28" s="68"/>
      <c r="C28" s="68"/>
      <c r="D28" s="69"/>
      <c r="E28" s="69"/>
      <c r="F28" s="69"/>
      <c r="G28" s="70"/>
    </row>
    <row r="29" spans="1:7" ht="15" customHeight="1" thickBot="1" x14ac:dyDescent="0.25">
      <c r="A29" s="52"/>
      <c r="B29" s="77" t="s">
        <v>108</v>
      </c>
    </row>
    <row r="30" spans="1:7" ht="39.950000000000003" customHeight="1" thickBot="1" x14ac:dyDescent="0.25">
      <c r="A30" s="3" t="s">
        <v>3</v>
      </c>
      <c r="B30" s="4" t="s">
        <v>4</v>
      </c>
      <c r="C30" s="4" t="s">
        <v>5</v>
      </c>
      <c r="D30" s="4" t="s">
        <v>6</v>
      </c>
      <c r="E30" s="4" t="s">
        <v>388</v>
      </c>
      <c r="F30" s="4" t="s">
        <v>7</v>
      </c>
      <c r="G30" s="114" t="s">
        <v>8</v>
      </c>
    </row>
    <row r="31" spans="1:7" ht="30" customHeight="1" x14ac:dyDescent="0.2">
      <c r="A31" s="17">
        <v>401</v>
      </c>
      <c r="B31" s="55" t="s">
        <v>109</v>
      </c>
      <c r="C31" s="56">
        <v>34</v>
      </c>
      <c r="D31" s="56" t="s">
        <v>11</v>
      </c>
      <c r="E31" s="57" t="s">
        <v>12</v>
      </c>
      <c r="F31" s="56" t="s">
        <v>13</v>
      </c>
      <c r="G31" s="122">
        <v>0</v>
      </c>
    </row>
    <row r="32" spans="1:7" ht="30" customHeight="1" x14ac:dyDescent="0.2">
      <c r="A32" s="18">
        <v>402</v>
      </c>
      <c r="B32" s="59" t="s">
        <v>54</v>
      </c>
      <c r="C32" s="60">
        <v>46</v>
      </c>
      <c r="D32" s="60" t="s">
        <v>11</v>
      </c>
      <c r="E32" s="61" t="s">
        <v>12</v>
      </c>
      <c r="F32" s="60" t="s">
        <v>13</v>
      </c>
      <c r="G32" s="123">
        <v>0</v>
      </c>
    </row>
    <row r="33" spans="1:7" ht="30" customHeight="1" x14ac:dyDescent="0.2">
      <c r="A33" s="18" t="s">
        <v>110</v>
      </c>
      <c r="B33" s="60" t="s">
        <v>54</v>
      </c>
      <c r="C33" s="60">
        <v>21</v>
      </c>
      <c r="D33" s="60" t="s">
        <v>11</v>
      </c>
      <c r="E33" s="61" t="s">
        <v>12</v>
      </c>
      <c r="F33" s="60" t="s">
        <v>13</v>
      </c>
      <c r="G33" s="123">
        <v>0</v>
      </c>
    </row>
    <row r="34" spans="1:7" ht="30" customHeight="1" x14ac:dyDescent="0.2">
      <c r="A34" s="18" t="s">
        <v>111</v>
      </c>
      <c r="B34" s="60" t="s">
        <v>19</v>
      </c>
      <c r="C34" s="60">
        <v>17</v>
      </c>
      <c r="D34" s="60" t="s">
        <v>11</v>
      </c>
      <c r="E34" s="61" t="s">
        <v>12</v>
      </c>
      <c r="F34" s="60" t="s">
        <v>13</v>
      </c>
      <c r="G34" s="123">
        <v>0</v>
      </c>
    </row>
    <row r="35" spans="1:7" ht="30" customHeight="1" x14ac:dyDescent="0.2">
      <c r="A35" s="18">
        <v>403</v>
      </c>
      <c r="B35" s="60" t="s">
        <v>19</v>
      </c>
      <c r="C35" s="60">
        <v>11</v>
      </c>
      <c r="D35" s="60" t="s">
        <v>11</v>
      </c>
      <c r="E35" s="61" t="s">
        <v>12</v>
      </c>
      <c r="F35" s="60" t="s">
        <v>13</v>
      </c>
      <c r="G35" s="123">
        <v>0</v>
      </c>
    </row>
    <row r="36" spans="1:7" ht="30" customHeight="1" x14ac:dyDescent="0.2">
      <c r="A36" s="18">
        <v>404</v>
      </c>
      <c r="B36" s="60" t="s">
        <v>54</v>
      </c>
      <c r="C36" s="60">
        <v>28</v>
      </c>
      <c r="D36" s="60" t="s">
        <v>11</v>
      </c>
      <c r="E36" s="61" t="s">
        <v>12</v>
      </c>
      <c r="F36" s="60" t="s">
        <v>13</v>
      </c>
      <c r="G36" s="123">
        <v>0</v>
      </c>
    </row>
    <row r="37" spans="1:7" ht="30" customHeight="1" x14ac:dyDescent="0.2">
      <c r="A37" s="18">
        <v>405</v>
      </c>
      <c r="B37" s="60" t="s">
        <v>54</v>
      </c>
      <c r="C37" s="60">
        <v>16</v>
      </c>
      <c r="D37" s="60" t="s">
        <v>81</v>
      </c>
      <c r="E37" s="61" t="s">
        <v>82</v>
      </c>
      <c r="F37" s="60" t="s">
        <v>13</v>
      </c>
      <c r="G37" s="123">
        <v>0</v>
      </c>
    </row>
    <row r="38" spans="1:7" ht="30" customHeight="1" x14ac:dyDescent="0.2">
      <c r="A38" s="18">
        <v>406</v>
      </c>
      <c r="B38" s="60" t="s">
        <v>54</v>
      </c>
      <c r="C38" s="60">
        <v>11</v>
      </c>
      <c r="D38" s="60" t="s">
        <v>11</v>
      </c>
      <c r="E38" s="61" t="s">
        <v>12</v>
      </c>
      <c r="F38" s="60" t="s">
        <v>13</v>
      </c>
      <c r="G38" s="123">
        <v>0</v>
      </c>
    </row>
    <row r="39" spans="1:7" ht="30" customHeight="1" x14ac:dyDescent="0.2">
      <c r="A39" s="18">
        <v>407</v>
      </c>
      <c r="B39" s="60" t="s">
        <v>54</v>
      </c>
      <c r="C39" s="60">
        <v>28</v>
      </c>
      <c r="D39" s="60" t="s">
        <v>11</v>
      </c>
      <c r="E39" s="61" t="s">
        <v>12</v>
      </c>
      <c r="F39" s="60" t="s">
        <v>13</v>
      </c>
      <c r="G39" s="123">
        <v>0</v>
      </c>
    </row>
    <row r="40" spans="1:7" ht="30" customHeight="1" x14ac:dyDescent="0.2">
      <c r="A40" s="18">
        <v>408</v>
      </c>
      <c r="B40" s="60" t="s">
        <v>54</v>
      </c>
      <c r="C40" s="60">
        <v>18</v>
      </c>
      <c r="D40" s="60" t="s">
        <v>11</v>
      </c>
      <c r="E40" s="61" t="s">
        <v>12</v>
      </c>
      <c r="F40" s="60" t="s">
        <v>13</v>
      </c>
      <c r="G40" s="123">
        <v>0</v>
      </c>
    </row>
    <row r="41" spans="1:7" ht="30" customHeight="1" x14ac:dyDescent="0.2">
      <c r="A41" s="18">
        <v>409</v>
      </c>
      <c r="B41" s="60" t="s">
        <v>54</v>
      </c>
      <c r="C41" s="60">
        <v>16</v>
      </c>
      <c r="D41" s="60" t="s">
        <v>11</v>
      </c>
      <c r="E41" s="61" t="s">
        <v>12</v>
      </c>
      <c r="F41" s="60" t="s">
        <v>13</v>
      </c>
      <c r="G41" s="123">
        <v>0</v>
      </c>
    </row>
    <row r="42" spans="1:7" ht="30" customHeight="1" x14ac:dyDescent="0.2">
      <c r="A42" s="18" t="s">
        <v>112</v>
      </c>
      <c r="B42" s="60" t="s">
        <v>54</v>
      </c>
      <c r="C42" s="60">
        <v>30</v>
      </c>
      <c r="D42" s="60" t="s">
        <v>81</v>
      </c>
      <c r="E42" s="61" t="s">
        <v>82</v>
      </c>
      <c r="F42" s="60" t="s">
        <v>13</v>
      </c>
      <c r="G42" s="123">
        <v>0</v>
      </c>
    </row>
    <row r="43" spans="1:7" ht="30" customHeight="1" x14ac:dyDescent="0.2">
      <c r="A43" s="18" t="s">
        <v>113</v>
      </c>
      <c r="B43" s="59" t="s">
        <v>54</v>
      </c>
      <c r="C43" s="60">
        <v>11</v>
      </c>
      <c r="D43" s="60" t="s">
        <v>11</v>
      </c>
      <c r="E43" s="61" t="s">
        <v>12</v>
      </c>
      <c r="F43" s="60" t="s">
        <v>13</v>
      </c>
      <c r="G43" s="123">
        <v>0</v>
      </c>
    </row>
    <row r="44" spans="1:7" ht="30" customHeight="1" x14ac:dyDescent="0.2">
      <c r="A44" s="18" t="s">
        <v>114</v>
      </c>
      <c r="B44" s="59" t="s">
        <v>115</v>
      </c>
      <c r="C44" s="60">
        <v>18</v>
      </c>
      <c r="D44" s="60" t="s">
        <v>11</v>
      </c>
      <c r="E44" s="61" t="s">
        <v>12</v>
      </c>
      <c r="F44" s="60" t="s">
        <v>46</v>
      </c>
      <c r="G44" s="123">
        <v>0</v>
      </c>
    </row>
    <row r="45" spans="1:7" ht="30" customHeight="1" x14ac:dyDescent="0.2">
      <c r="A45" s="18">
        <v>411</v>
      </c>
      <c r="B45" s="59" t="s">
        <v>54</v>
      </c>
      <c r="C45" s="60">
        <v>21</v>
      </c>
      <c r="D45" s="60" t="s">
        <v>11</v>
      </c>
      <c r="E45" s="61" t="s">
        <v>12</v>
      </c>
      <c r="F45" s="60" t="s">
        <v>46</v>
      </c>
      <c r="G45" s="123">
        <v>0</v>
      </c>
    </row>
    <row r="46" spans="1:7" ht="30" customHeight="1" x14ac:dyDescent="0.2">
      <c r="A46" s="18">
        <v>412</v>
      </c>
      <c r="B46" s="59" t="s">
        <v>116</v>
      </c>
      <c r="C46" s="60">
        <v>16</v>
      </c>
      <c r="D46" s="60" t="s">
        <v>11</v>
      </c>
      <c r="E46" s="61" t="s">
        <v>12</v>
      </c>
      <c r="F46" s="60" t="s">
        <v>13</v>
      </c>
      <c r="G46" s="123">
        <v>0</v>
      </c>
    </row>
    <row r="47" spans="1:7" ht="30" customHeight="1" x14ac:dyDescent="0.2">
      <c r="A47" s="58"/>
      <c r="B47" s="60" t="s">
        <v>55</v>
      </c>
      <c r="C47" s="60">
        <v>27</v>
      </c>
      <c r="D47" s="60"/>
      <c r="E47" s="61" t="s">
        <v>117</v>
      </c>
      <c r="F47" s="60" t="s">
        <v>13</v>
      </c>
      <c r="G47" s="116">
        <v>0</v>
      </c>
    </row>
    <row r="48" spans="1:7" ht="30" customHeight="1" x14ac:dyDescent="0.2">
      <c r="A48" s="58"/>
      <c r="B48" s="60" t="s">
        <v>22</v>
      </c>
      <c r="C48" s="62">
        <v>56</v>
      </c>
      <c r="D48" s="60" t="s">
        <v>11</v>
      </c>
      <c r="E48" s="61" t="s">
        <v>118</v>
      </c>
      <c r="F48" s="60" t="s">
        <v>13</v>
      </c>
      <c r="G48" s="116">
        <v>0</v>
      </c>
    </row>
    <row r="49" spans="1:7" ht="30" customHeight="1" x14ac:dyDescent="0.2">
      <c r="A49" s="58"/>
      <c r="B49" s="59" t="s">
        <v>90</v>
      </c>
      <c r="C49" s="62">
        <v>15</v>
      </c>
      <c r="D49" s="60" t="s">
        <v>67</v>
      </c>
      <c r="E49" s="61" t="s">
        <v>104</v>
      </c>
      <c r="F49" s="60" t="s">
        <v>103</v>
      </c>
      <c r="G49" s="116">
        <v>0</v>
      </c>
    </row>
    <row r="50" spans="1:7" ht="30" customHeight="1" thickBot="1" x14ac:dyDescent="0.25">
      <c r="A50" s="63"/>
      <c r="B50" s="64" t="s">
        <v>91</v>
      </c>
      <c r="C50" s="81">
        <v>15</v>
      </c>
      <c r="D50" s="65" t="s">
        <v>67</v>
      </c>
      <c r="E50" s="82" t="s">
        <v>29</v>
      </c>
      <c r="F50" s="65" t="s">
        <v>103</v>
      </c>
      <c r="G50" s="117">
        <v>0</v>
      </c>
    </row>
    <row r="51" spans="1:7" ht="15" customHeight="1" x14ac:dyDescent="0.2">
      <c r="B51" s="68"/>
      <c r="C51" s="68"/>
      <c r="D51" s="69"/>
      <c r="E51" s="69"/>
      <c r="F51" s="69"/>
      <c r="G51" s="70"/>
    </row>
    <row r="52" spans="1:7" ht="15" customHeight="1" thickBot="1" x14ac:dyDescent="0.25">
      <c r="A52" s="52"/>
      <c r="B52" s="77" t="s">
        <v>119</v>
      </c>
    </row>
    <row r="53" spans="1:7" ht="39.950000000000003" customHeight="1" thickBot="1" x14ac:dyDescent="0.25">
      <c r="A53" s="3" t="s">
        <v>3</v>
      </c>
      <c r="B53" s="4" t="s">
        <v>4</v>
      </c>
      <c r="C53" s="4" t="s">
        <v>5</v>
      </c>
      <c r="D53" s="4" t="s">
        <v>6</v>
      </c>
      <c r="E53" s="4" t="s">
        <v>388</v>
      </c>
      <c r="F53" s="4" t="s">
        <v>7</v>
      </c>
      <c r="G53" s="114" t="s">
        <v>8</v>
      </c>
    </row>
    <row r="54" spans="1:7" ht="30" customHeight="1" x14ac:dyDescent="0.2">
      <c r="A54" s="18">
        <v>502</v>
      </c>
      <c r="B54" s="59" t="s">
        <v>53</v>
      </c>
      <c r="C54" s="60">
        <v>84</v>
      </c>
      <c r="D54" s="60" t="s">
        <v>11</v>
      </c>
      <c r="E54" s="61" t="s">
        <v>418</v>
      </c>
      <c r="F54" s="60" t="s">
        <v>46</v>
      </c>
      <c r="G54" s="123">
        <v>0</v>
      </c>
    </row>
    <row r="55" spans="1:7" ht="30" customHeight="1" x14ac:dyDescent="0.2">
      <c r="A55" s="18">
        <v>503</v>
      </c>
      <c r="B55" s="59" t="s">
        <v>53</v>
      </c>
      <c r="C55" s="60">
        <v>39</v>
      </c>
      <c r="D55" s="60" t="s">
        <v>11</v>
      </c>
      <c r="E55" s="61" t="s">
        <v>419</v>
      </c>
      <c r="F55" s="60" t="s">
        <v>46</v>
      </c>
      <c r="G55" s="123">
        <v>0</v>
      </c>
    </row>
    <row r="56" spans="1:7" ht="30" customHeight="1" x14ac:dyDescent="0.2">
      <c r="A56" s="18">
        <v>504</v>
      </c>
      <c r="B56" s="60" t="s">
        <v>54</v>
      </c>
      <c r="C56" s="60">
        <v>18</v>
      </c>
      <c r="D56" s="60" t="s">
        <v>11</v>
      </c>
      <c r="E56" s="61" t="s">
        <v>12</v>
      </c>
      <c r="F56" s="60" t="s">
        <v>13</v>
      </c>
      <c r="G56" s="123">
        <v>0</v>
      </c>
    </row>
    <row r="57" spans="1:7" ht="30" customHeight="1" x14ac:dyDescent="0.2">
      <c r="A57" s="18">
        <v>509</v>
      </c>
      <c r="B57" s="60" t="s">
        <v>54</v>
      </c>
      <c r="C57" s="60">
        <v>14</v>
      </c>
      <c r="D57" s="60" t="s">
        <v>11</v>
      </c>
      <c r="E57" s="61" t="s">
        <v>12</v>
      </c>
      <c r="F57" s="60" t="s">
        <v>13</v>
      </c>
      <c r="G57" s="123">
        <v>0</v>
      </c>
    </row>
    <row r="58" spans="1:7" ht="30" customHeight="1" x14ac:dyDescent="0.2">
      <c r="A58" s="18" t="s">
        <v>120</v>
      </c>
      <c r="B58" s="60" t="s">
        <v>54</v>
      </c>
      <c r="C58" s="60">
        <v>32</v>
      </c>
      <c r="D58" s="60" t="s">
        <v>11</v>
      </c>
      <c r="E58" s="61" t="s">
        <v>12</v>
      </c>
      <c r="F58" s="60" t="s">
        <v>13</v>
      </c>
      <c r="G58" s="123">
        <v>0</v>
      </c>
    </row>
    <row r="59" spans="1:7" ht="30" customHeight="1" x14ac:dyDescent="0.2">
      <c r="A59" s="18">
        <v>510</v>
      </c>
      <c r="B59" s="60" t="s">
        <v>54</v>
      </c>
      <c r="C59" s="60">
        <v>32</v>
      </c>
      <c r="D59" s="60" t="s">
        <v>11</v>
      </c>
      <c r="E59" s="61" t="s">
        <v>12</v>
      </c>
      <c r="F59" s="60" t="s">
        <v>13</v>
      </c>
      <c r="G59" s="123">
        <v>0</v>
      </c>
    </row>
    <row r="60" spans="1:7" ht="30" customHeight="1" x14ac:dyDescent="0.2">
      <c r="A60" s="18">
        <v>511</v>
      </c>
      <c r="B60" s="60" t="s">
        <v>54</v>
      </c>
      <c r="C60" s="60">
        <v>22</v>
      </c>
      <c r="D60" s="60" t="s">
        <v>11</v>
      </c>
      <c r="E60" s="61" t="s">
        <v>12</v>
      </c>
      <c r="F60" s="60" t="s">
        <v>13</v>
      </c>
      <c r="G60" s="123">
        <v>0</v>
      </c>
    </row>
    <row r="61" spans="1:7" ht="30" customHeight="1" x14ac:dyDescent="0.2">
      <c r="A61" s="18">
        <v>512</v>
      </c>
      <c r="B61" s="59" t="s">
        <v>54</v>
      </c>
      <c r="C61" s="60">
        <v>16</v>
      </c>
      <c r="D61" s="60" t="s">
        <v>11</v>
      </c>
      <c r="E61" s="61" t="s">
        <v>12</v>
      </c>
      <c r="F61" s="60" t="s">
        <v>13</v>
      </c>
      <c r="G61" s="123">
        <v>0</v>
      </c>
    </row>
    <row r="62" spans="1:7" ht="30" customHeight="1" x14ac:dyDescent="0.2">
      <c r="A62" s="58"/>
      <c r="B62" s="60" t="s">
        <v>55</v>
      </c>
      <c r="C62" s="60">
        <v>27</v>
      </c>
      <c r="D62" s="60"/>
      <c r="E62" s="61" t="s">
        <v>121</v>
      </c>
      <c r="F62" s="60" t="s">
        <v>13</v>
      </c>
      <c r="G62" s="116">
        <v>0</v>
      </c>
    </row>
    <row r="63" spans="1:7" ht="30" customHeight="1" x14ac:dyDescent="0.2">
      <c r="A63" s="58"/>
      <c r="B63" s="60" t="s">
        <v>22</v>
      </c>
      <c r="C63" s="62">
        <v>53</v>
      </c>
      <c r="D63" s="60" t="s">
        <v>11</v>
      </c>
      <c r="E63" s="61" t="s">
        <v>102</v>
      </c>
      <c r="F63" s="60" t="s">
        <v>13</v>
      </c>
      <c r="G63" s="116">
        <v>0</v>
      </c>
    </row>
    <row r="64" spans="1:7" ht="30" customHeight="1" x14ac:dyDescent="0.2">
      <c r="A64" s="58"/>
      <c r="B64" s="59" t="s">
        <v>90</v>
      </c>
      <c r="C64" s="62">
        <v>15</v>
      </c>
      <c r="D64" s="60" t="s">
        <v>67</v>
      </c>
      <c r="E64" s="61" t="s">
        <v>104</v>
      </c>
      <c r="F64" s="60" t="s">
        <v>103</v>
      </c>
      <c r="G64" s="116">
        <v>0</v>
      </c>
    </row>
    <row r="65" spans="1:7" ht="30" customHeight="1" thickBot="1" x14ac:dyDescent="0.25">
      <c r="A65" s="63"/>
      <c r="B65" s="64" t="s">
        <v>91</v>
      </c>
      <c r="C65" s="81">
        <v>15</v>
      </c>
      <c r="D65" s="65" t="s">
        <v>67</v>
      </c>
      <c r="E65" s="61" t="s">
        <v>29</v>
      </c>
      <c r="F65" s="65" t="s">
        <v>103</v>
      </c>
      <c r="G65" s="117">
        <v>0</v>
      </c>
    </row>
    <row r="66" spans="1:7" ht="20.100000000000001" customHeight="1" thickBot="1" x14ac:dyDescent="0.25">
      <c r="A66" s="326" t="s">
        <v>32</v>
      </c>
      <c r="B66" s="327"/>
      <c r="C66" s="328"/>
      <c r="D66" s="66"/>
      <c r="E66" s="66"/>
      <c r="F66" s="66"/>
      <c r="G66" s="108">
        <f>SUM(G5,G9:G12,G16:G27,G31:G50,G54:G65)</f>
        <v>0</v>
      </c>
    </row>
    <row r="67" spans="1:7" ht="15" customHeight="1" x14ac:dyDescent="0.2">
      <c r="B67" s="68"/>
      <c r="C67" s="68"/>
      <c r="D67" s="69"/>
      <c r="E67" s="69"/>
      <c r="F67" s="69"/>
      <c r="G67" s="70"/>
    </row>
    <row r="68" spans="1:7" ht="15" customHeight="1" thickBot="1" x14ac:dyDescent="0.25">
      <c r="B68" s="68"/>
      <c r="C68" s="68"/>
      <c r="D68" s="69"/>
      <c r="E68" s="69"/>
      <c r="F68" s="69"/>
      <c r="G68" s="70"/>
    </row>
    <row r="69" spans="1:7" ht="39.950000000000003" customHeight="1" thickBot="1" x14ac:dyDescent="0.25">
      <c r="A69" s="3"/>
      <c r="B69" s="4"/>
      <c r="C69" s="4" t="s">
        <v>5</v>
      </c>
      <c r="D69" s="4"/>
      <c r="E69" s="4" t="s">
        <v>388</v>
      </c>
      <c r="F69" s="4" t="s">
        <v>7</v>
      </c>
      <c r="G69" s="104" t="s">
        <v>389</v>
      </c>
    </row>
    <row r="70" spans="1:7" ht="30" customHeight="1" thickBot="1" x14ac:dyDescent="0.25">
      <c r="A70" s="71"/>
      <c r="B70" s="66"/>
      <c r="C70" s="72">
        <v>530</v>
      </c>
      <c r="D70" s="66"/>
      <c r="E70" s="73" t="s">
        <v>33</v>
      </c>
      <c r="F70" s="74" t="s">
        <v>92</v>
      </c>
      <c r="G70" s="109">
        <v>0</v>
      </c>
    </row>
    <row r="71" spans="1:7" ht="15" customHeight="1" thickBot="1" x14ac:dyDescent="0.25">
      <c r="G71" s="96"/>
    </row>
    <row r="72" spans="1:7" ht="20.100000000000001" customHeight="1" thickBot="1" x14ac:dyDescent="0.25">
      <c r="A72" s="329" t="s">
        <v>122</v>
      </c>
      <c r="B72" s="330"/>
      <c r="C72" s="330"/>
      <c r="D72" s="330"/>
      <c r="E72" s="331"/>
      <c r="F72" s="66"/>
      <c r="G72" s="108">
        <f>G66+G70</f>
        <v>0</v>
      </c>
    </row>
  </sheetData>
  <sheetProtection password="CC3B" sheet="1" objects="1" scenarios="1"/>
  <mergeCells count="3">
    <mergeCell ref="F1:G1"/>
    <mergeCell ref="A66:C66"/>
    <mergeCell ref="A72:E72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6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/>
  <dimension ref="A1:G60"/>
  <sheetViews>
    <sheetView topLeftCell="A46" workbookViewId="0">
      <selection activeCell="G53" sqref="G53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52" t="s">
        <v>377</v>
      </c>
      <c r="D1" s="52" t="s">
        <v>378</v>
      </c>
      <c r="F1" s="324" t="s">
        <v>386</v>
      </c>
      <c r="G1" s="325"/>
    </row>
    <row r="2" spans="1:7" ht="15" customHeight="1" x14ac:dyDescent="0.2">
      <c r="B2" s="52" t="s">
        <v>146</v>
      </c>
      <c r="D2" s="52" t="s">
        <v>147</v>
      </c>
    </row>
    <row r="3" spans="1:7" ht="15" customHeight="1" x14ac:dyDescent="0.2">
      <c r="A3" s="52"/>
      <c r="B3" s="52" t="s">
        <v>148</v>
      </c>
      <c r="D3" s="52" t="s">
        <v>149</v>
      </c>
    </row>
    <row r="4" spans="1:7" ht="15" customHeight="1" thickBot="1" x14ac:dyDescent="0.25">
      <c r="A4" s="52"/>
      <c r="B4" s="77" t="s">
        <v>127</v>
      </c>
    </row>
    <row r="5" spans="1:7" ht="39.950000000000003" customHeight="1" thickBot="1" x14ac:dyDescent="0.25">
      <c r="A5" s="3" t="s">
        <v>3</v>
      </c>
      <c r="B5" s="4" t="s">
        <v>4</v>
      </c>
      <c r="C5" s="4" t="s">
        <v>5</v>
      </c>
      <c r="D5" s="4" t="s">
        <v>6</v>
      </c>
      <c r="E5" s="4" t="s">
        <v>388</v>
      </c>
      <c r="F5" s="4" t="s">
        <v>7</v>
      </c>
      <c r="G5" s="114" t="s">
        <v>8</v>
      </c>
    </row>
    <row r="6" spans="1:7" ht="30" customHeight="1" x14ac:dyDescent="0.2">
      <c r="A6" s="17">
        <v>201</v>
      </c>
      <c r="B6" s="55" t="s">
        <v>54</v>
      </c>
      <c r="C6" s="56">
        <v>20</v>
      </c>
      <c r="D6" s="56" t="s">
        <v>11</v>
      </c>
      <c r="E6" s="57" t="s">
        <v>12</v>
      </c>
      <c r="F6" s="56" t="s">
        <v>150</v>
      </c>
      <c r="G6" s="122">
        <v>0</v>
      </c>
    </row>
    <row r="7" spans="1:7" ht="30" customHeight="1" x14ac:dyDescent="0.2">
      <c r="A7" s="18">
        <v>202</v>
      </c>
      <c r="B7" s="59" t="s">
        <v>54</v>
      </c>
      <c r="C7" s="60">
        <v>11</v>
      </c>
      <c r="D7" s="60" t="s">
        <v>11</v>
      </c>
      <c r="E7" s="61" t="s">
        <v>12</v>
      </c>
      <c r="F7" s="60" t="s">
        <v>150</v>
      </c>
      <c r="G7" s="123">
        <v>0</v>
      </c>
    </row>
    <row r="8" spans="1:7" ht="30" customHeight="1" x14ac:dyDescent="0.2">
      <c r="A8" s="18">
        <v>203</v>
      </c>
      <c r="B8" s="59" t="s">
        <v>53</v>
      </c>
      <c r="C8" s="60">
        <v>41</v>
      </c>
      <c r="D8" s="60" t="s">
        <v>11</v>
      </c>
      <c r="E8" s="61" t="s">
        <v>12</v>
      </c>
      <c r="F8" s="60" t="s">
        <v>150</v>
      </c>
      <c r="G8" s="123">
        <v>0</v>
      </c>
    </row>
    <row r="9" spans="1:7" ht="30" customHeight="1" x14ac:dyDescent="0.2">
      <c r="A9" s="18">
        <v>205</v>
      </c>
      <c r="B9" s="59" t="s">
        <v>54</v>
      </c>
      <c r="C9" s="60">
        <v>20</v>
      </c>
      <c r="D9" s="60" t="s">
        <v>81</v>
      </c>
      <c r="E9" s="61" t="s">
        <v>82</v>
      </c>
      <c r="F9" s="60" t="s">
        <v>150</v>
      </c>
      <c r="G9" s="123">
        <v>0</v>
      </c>
    </row>
    <row r="10" spans="1:7" ht="30" customHeight="1" x14ac:dyDescent="0.2">
      <c r="A10" s="18">
        <v>206</v>
      </c>
      <c r="B10" s="60" t="s">
        <v>54</v>
      </c>
      <c r="C10" s="60">
        <v>23</v>
      </c>
      <c r="D10" s="60" t="s">
        <v>11</v>
      </c>
      <c r="E10" s="61" t="s">
        <v>12</v>
      </c>
      <c r="F10" s="60" t="s">
        <v>150</v>
      </c>
      <c r="G10" s="123">
        <v>0</v>
      </c>
    </row>
    <row r="11" spans="1:7" ht="30" customHeight="1" x14ac:dyDescent="0.2">
      <c r="A11" s="18">
        <v>215</v>
      </c>
      <c r="B11" s="59" t="s">
        <v>415</v>
      </c>
      <c r="C11" s="60">
        <v>25</v>
      </c>
      <c r="D11" s="60" t="s">
        <v>11</v>
      </c>
      <c r="E11" s="61" t="s">
        <v>12</v>
      </c>
      <c r="F11" s="60" t="s">
        <v>150</v>
      </c>
      <c r="G11" s="123">
        <v>0</v>
      </c>
    </row>
    <row r="12" spans="1:7" ht="30" customHeight="1" x14ac:dyDescent="0.2">
      <c r="A12" s="18">
        <v>216</v>
      </c>
      <c r="B12" s="59" t="s">
        <v>415</v>
      </c>
      <c r="C12" s="60">
        <v>20</v>
      </c>
      <c r="D12" s="60" t="s">
        <v>11</v>
      </c>
      <c r="E12" s="61" t="s">
        <v>12</v>
      </c>
      <c r="F12" s="60" t="s">
        <v>150</v>
      </c>
      <c r="G12" s="123">
        <v>0</v>
      </c>
    </row>
    <row r="13" spans="1:7" ht="30" customHeight="1" x14ac:dyDescent="0.2">
      <c r="A13" s="18">
        <v>217</v>
      </c>
      <c r="B13" s="60" t="s">
        <v>54</v>
      </c>
      <c r="C13" s="60">
        <v>21</v>
      </c>
      <c r="D13" s="60" t="s">
        <v>11</v>
      </c>
      <c r="E13" s="61" t="s">
        <v>12</v>
      </c>
      <c r="F13" s="60" t="s">
        <v>150</v>
      </c>
      <c r="G13" s="123">
        <v>0</v>
      </c>
    </row>
    <row r="14" spans="1:7" ht="30" customHeight="1" x14ac:dyDescent="0.2">
      <c r="A14" s="18">
        <v>218</v>
      </c>
      <c r="B14" s="59" t="s">
        <v>54</v>
      </c>
      <c r="C14" s="60">
        <v>20</v>
      </c>
      <c r="D14" s="60" t="s">
        <v>11</v>
      </c>
      <c r="E14" s="61" t="s">
        <v>12</v>
      </c>
      <c r="F14" s="60" t="s">
        <v>150</v>
      </c>
      <c r="G14" s="123">
        <v>0</v>
      </c>
    </row>
    <row r="15" spans="1:7" ht="30" customHeight="1" x14ac:dyDescent="0.2">
      <c r="A15" s="58"/>
      <c r="B15" s="60" t="s">
        <v>22</v>
      </c>
      <c r="C15" s="62">
        <v>40</v>
      </c>
      <c r="D15" s="60"/>
      <c r="E15" s="61" t="s">
        <v>151</v>
      </c>
      <c r="F15" s="60" t="s">
        <v>150</v>
      </c>
      <c r="G15" s="116">
        <v>0</v>
      </c>
    </row>
    <row r="16" spans="1:7" ht="30" customHeight="1" x14ac:dyDescent="0.2">
      <c r="A16" s="58"/>
      <c r="B16" s="59" t="s">
        <v>152</v>
      </c>
      <c r="C16" s="62">
        <v>6</v>
      </c>
      <c r="D16" s="60" t="s">
        <v>67</v>
      </c>
      <c r="E16" s="61" t="s">
        <v>71</v>
      </c>
      <c r="F16" s="60" t="s">
        <v>150</v>
      </c>
      <c r="G16" s="116">
        <v>0</v>
      </c>
    </row>
    <row r="17" spans="1:7" ht="30" customHeight="1" x14ac:dyDescent="0.2">
      <c r="A17" s="58"/>
      <c r="B17" s="59" t="s">
        <v>90</v>
      </c>
      <c r="C17" s="62">
        <v>6</v>
      </c>
      <c r="D17" s="60" t="s">
        <v>67</v>
      </c>
      <c r="E17" s="61" t="s">
        <v>104</v>
      </c>
      <c r="F17" s="60" t="s">
        <v>150</v>
      </c>
      <c r="G17" s="116">
        <v>0</v>
      </c>
    </row>
    <row r="18" spans="1:7" ht="30" customHeight="1" thickBot="1" x14ac:dyDescent="0.25">
      <c r="A18" s="63"/>
      <c r="B18" s="64" t="s">
        <v>91</v>
      </c>
      <c r="C18" s="81">
        <v>2</v>
      </c>
      <c r="D18" s="65" t="s">
        <v>67</v>
      </c>
      <c r="E18" s="82" t="s">
        <v>29</v>
      </c>
      <c r="F18" s="65" t="s">
        <v>150</v>
      </c>
      <c r="G18" s="117">
        <v>0</v>
      </c>
    </row>
    <row r="19" spans="1:7" ht="15" customHeight="1" x14ac:dyDescent="0.2"/>
    <row r="20" spans="1:7" ht="15" customHeight="1" thickBot="1" x14ac:dyDescent="0.25">
      <c r="A20" s="52"/>
      <c r="B20" s="77" t="s">
        <v>105</v>
      </c>
    </row>
    <row r="21" spans="1:7" ht="39.950000000000003" customHeight="1" thickBot="1" x14ac:dyDescent="0.25">
      <c r="A21" s="3" t="s">
        <v>3</v>
      </c>
      <c r="B21" s="4" t="s">
        <v>4</v>
      </c>
      <c r="C21" s="4" t="s">
        <v>5</v>
      </c>
      <c r="D21" s="4" t="s">
        <v>6</v>
      </c>
      <c r="E21" s="4" t="s">
        <v>388</v>
      </c>
      <c r="F21" s="4" t="s">
        <v>7</v>
      </c>
      <c r="G21" s="114" t="s">
        <v>8</v>
      </c>
    </row>
    <row r="22" spans="1:7" ht="30" customHeight="1" x14ac:dyDescent="0.2">
      <c r="A22" s="17">
        <v>301</v>
      </c>
      <c r="B22" s="55" t="s">
        <v>54</v>
      </c>
      <c r="C22" s="56">
        <v>20</v>
      </c>
      <c r="D22" s="56" t="s">
        <v>11</v>
      </c>
      <c r="E22" s="57" t="s">
        <v>12</v>
      </c>
      <c r="F22" s="56" t="s">
        <v>150</v>
      </c>
      <c r="G22" s="122">
        <v>0</v>
      </c>
    </row>
    <row r="23" spans="1:7" ht="30" customHeight="1" x14ac:dyDescent="0.2">
      <c r="A23" s="18">
        <v>302</v>
      </c>
      <c r="B23" s="59" t="s">
        <v>54</v>
      </c>
      <c r="C23" s="60">
        <v>10</v>
      </c>
      <c r="D23" s="60" t="s">
        <v>11</v>
      </c>
      <c r="E23" s="61" t="s">
        <v>12</v>
      </c>
      <c r="F23" s="60" t="s">
        <v>150</v>
      </c>
      <c r="G23" s="123">
        <v>0</v>
      </c>
    </row>
    <row r="24" spans="1:7" ht="30" customHeight="1" x14ac:dyDescent="0.2">
      <c r="A24" s="18">
        <v>303</v>
      </c>
      <c r="B24" s="59" t="s">
        <v>54</v>
      </c>
      <c r="C24" s="60">
        <v>20</v>
      </c>
      <c r="D24" s="60" t="s">
        <v>11</v>
      </c>
      <c r="E24" s="61" t="s">
        <v>12</v>
      </c>
      <c r="F24" s="60" t="s">
        <v>150</v>
      </c>
      <c r="G24" s="123">
        <v>0</v>
      </c>
    </row>
    <row r="25" spans="1:7" ht="30" customHeight="1" x14ac:dyDescent="0.2">
      <c r="A25" s="18">
        <v>304</v>
      </c>
      <c r="B25" s="59" t="s">
        <v>54</v>
      </c>
      <c r="C25" s="60">
        <v>20</v>
      </c>
      <c r="D25" s="60" t="s">
        <v>11</v>
      </c>
      <c r="E25" s="61" t="s">
        <v>12</v>
      </c>
      <c r="F25" s="60" t="s">
        <v>150</v>
      </c>
      <c r="G25" s="123">
        <v>0</v>
      </c>
    </row>
    <row r="26" spans="1:7" ht="30" customHeight="1" x14ac:dyDescent="0.2">
      <c r="A26" s="18">
        <v>305</v>
      </c>
      <c r="B26" s="59" t="s">
        <v>54</v>
      </c>
      <c r="C26" s="60">
        <v>20</v>
      </c>
      <c r="D26" s="60" t="s">
        <v>11</v>
      </c>
      <c r="E26" s="61" t="s">
        <v>12</v>
      </c>
      <c r="F26" s="60" t="s">
        <v>150</v>
      </c>
      <c r="G26" s="123">
        <v>0</v>
      </c>
    </row>
    <row r="27" spans="1:7" ht="30" customHeight="1" x14ac:dyDescent="0.2">
      <c r="A27" s="18">
        <v>306</v>
      </c>
      <c r="B27" s="59" t="s">
        <v>54</v>
      </c>
      <c r="C27" s="60">
        <v>24</v>
      </c>
      <c r="D27" s="60" t="s">
        <v>11</v>
      </c>
      <c r="E27" s="61" t="s">
        <v>12</v>
      </c>
      <c r="F27" s="60" t="s">
        <v>150</v>
      </c>
      <c r="G27" s="123">
        <v>0</v>
      </c>
    </row>
    <row r="28" spans="1:7" ht="30" customHeight="1" x14ac:dyDescent="0.2">
      <c r="A28" s="18">
        <v>315</v>
      </c>
      <c r="B28" s="60" t="s">
        <v>54</v>
      </c>
      <c r="C28" s="60">
        <v>25</v>
      </c>
      <c r="D28" s="60" t="s">
        <v>11</v>
      </c>
      <c r="E28" s="61" t="s">
        <v>12</v>
      </c>
      <c r="F28" s="60" t="s">
        <v>150</v>
      </c>
      <c r="G28" s="123">
        <v>0</v>
      </c>
    </row>
    <row r="29" spans="1:7" ht="30" customHeight="1" x14ac:dyDescent="0.2">
      <c r="A29" s="18">
        <v>316</v>
      </c>
      <c r="B29" s="60" t="s">
        <v>54</v>
      </c>
      <c r="C29" s="60">
        <v>20</v>
      </c>
      <c r="D29" s="60" t="s">
        <v>11</v>
      </c>
      <c r="E29" s="61" t="s">
        <v>12</v>
      </c>
      <c r="F29" s="60" t="s">
        <v>150</v>
      </c>
      <c r="G29" s="123">
        <v>0</v>
      </c>
    </row>
    <row r="30" spans="1:7" ht="30" customHeight="1" x14ac:dyDescent="0.2">
      <c r="A30" s="18">
        <v>317</v>
      </c>
      <c r="B30" s="59" t="s">
        <v>153</v>
      </c>
      <c r="C30" s="60">
        <v>21</v>
      </c>
      <c r="D30" s="60" t="s">
        <v>11</v>
      </c>
      <c r="E30" s="61" t="s">
        <v>12</v>
      </c>
      <c r="F30" s="60" t="s">
        <v>46</v>
      </c>
      <c r="G30" s="123">
        <v>0</v>
      </c>
    </row>
    <row r="31" spans="1:7" ht="30" customHeight="1" x14ac:dyDescent="0.2">
      <c r="A31" s="18">
        <v>318</v>
      </c>
      <c r="B31" s="59" t="s">
        <v>54</v>
      </c>
      <c r="C31" s="60">
        <v>20</v>
      </c>
      <c r="D31" s="60" t="s">
        <v>11</v>
      </c>
      <c r="E31" s="61" t="s">
        <v>12</v>
      </c>
      <c r="F31" s="60" t="s">
        <v>150</v>
      </c>
      <c r="G31" s="123">
        <v>0</v>
      </c>
    </row>
    <row r="32" spans="1:7" ht="30" customHeight="1" x14ac:dyDescent="0.2">
      <c r="A32" s="58"/>
      <c r="B32" s="60" t="s">
        <v>154</v>
      </c>
      <c r="C32" s="62">
        <v>20</v>
      </c>
      <c r="D32" s="60"/>
      <c r="E32" s="61" t="s">
        <v>155</v>
      </c>
      <c r="F32" s="60" t="s">
        <v>150</v>
      </c>
      <c r="G32" s="116">
        <v>0</v>
      </c>
    </row>
    <row r="33" spans="1:7" ht="30" customHeight="1" x14ac:dyDescent="0.2">
      <c r="A33" s="58"/>
      <c r="B33" s="60" t="s">
        <v>22</v>
      </c>
      <c r="C33" s="62">
        <v>40</v>
      </c>
      <c r="D33" s="60"/>
      <c r="E33" s="61" t="s">
        <v>151</v>
      </c>
      <c r="F33" s="60" t="s">
        <v>150</v>
      </c>
      <c r="G33" s="116">
        <v>0</v>
      </c>
    </row>
    <row r="34" spans="1:7" ht="30" customHeight="1" x14ac:dyDescent="0.2">
      <c r="A34" s="58"/>
      <c r="B34" s="59" t="s">
        <v>152</v>
      </c>
      <c r="C34" s="62">
        <v>6</v>
      </c>
      <c r="D34" s="60" t="s">
        <v>67</v>
      </c>
      <c r="E34" s="61" t="s">
        <v>71</v>
      </c>
      <c r="F34" s="60" t="s">
        <v>150</v>
      </c>
      <c r="G34" s="116">
        <v>0</v>
      </c>
    </row>
    <row r="35" spans="1:7" ht="30" customHeight="1" x14ac:dyDescent="0.2">
      <c r="A35" s="58"/>
      <c r="B35" s="59" t="s">
        <v>90</v>
      </c>
      <c r="C35" s="62">
        <v>6</v>
      </c>
      <c r="D35" s="60" t="s">
        <v>67</v>
      </c>
      <c r="E35" s="61" t="s">
        <v>104</v>
      </c>
      <c r="F35" s="60" t="s">
        <v>150</v>
      </c>
      <c r="G35" s="116">
        <v>0</v>
      </c>
    </row>
    <row r="36" spans="1:7" ht="30" customHeight="1" thickBot="1" x14ac:dyDescent="0.25">
      <c r="A36" s="63"/>
      <c r="B36" s="64" t="s">
        <v>91</v>
      </c>
      <c r="C36" s="81">
        <v>2</v>
      </c>
      <c r="D36" s="65" t="s">
        <v>67</v>
      </c>
      <c r="E36" s="82" t="s">
        <v>29</v>
      </c>
      <c r="F36" s="65" t="s">
        <v>150</v>
      </c>
      <c r="G36" s="117">
        <v>0</v>
      </c>
    </row>
    <row r="37" spans="1:7" ht="15" customHeight="1" x14ac:dyDescent="0.2">
      <c r="E37" s="76"/>
    </row>
    <row r="38" spans="1:7" ht="15" customHeight="1" thickBot="1" x14ac:dyDescent="0.25">
      <c r="A38" s="52"/>
      <c r="B38" s="77" t="s">
        <v>108</v>
      </c>
    </row>
    <row r="39" spans="1:7" ht="39.950000000000003" customHeight="1" thickBot="1" x14ac:dyDescent="0.25">
      <c r="A39" s="3" t="s">
        <v>3</v>
      </c>
      <c r="B39" s="4" t="s">
        <v>4</v>
      </c>
      <c r="C39" s="4" t="s">
        <v>5</v>
      </c>
      <c r="D39" s="4" t="s">
        <v>6</v>
      </c>
      <c r="E39" s="4" t="s">
        <v>388</v>
      </c>
      <c r="F39" s="4" t="s">
        <v>7</v>
      </c>
      <c r="G39" s="114" t="s">
        <v>8</v>
      </c>
    </row>
    <row r="40" spans="1:7" ht="30" customHeight="1" x14ac:dyDescent="0.2">
      <c r="A40" s="17">
        <v>401</v>
      </c>
      <c r="B40" s="55" t="s">
        <v>19</v>
      </c>
      <c r="C40" s="56">
        <v>10</v>
      </c>
      <c r="D40" s="56" t="s">
        <v>11</v>
      </c>
      <c r="E40" s="57" t="s">
        <v>12</v>
      </c>
      <c r="F40" s="56" t="s">
        <v>46</v>
      </c>
      <c r="G40" s="122">
        <v>0</v>
      </c>
    </row>
    <row r="41" spans="1:7" ht="30" customHeight="1" x14ac:dyDescent="0.2">
      <c r="A41" s="18">
        <v>402</v>
      </c>
      <c r="B41" s="59" t="s">
        <v>54</v>
      </c>
      <c r="C41" s="60">
        <v>21</v>
      </c>
      <c r="D41" s="60" t="s">
        <v>11</v>
      </c>
      <c r="E41" s="61" t="s">
        <v>12</v>
      </c>
      <c r="F41" s="60" t="s">
        <v>150</v>
      </c>
      <c r="G41" s="123">
        <v>0</v>
      </c>
    </row>
    <row r="42" spans="1:7" ht="30" customHeight="1" x14ac:dyDescent="0.2">
      <c r="A42" s="18">
        <v>404</v>
      </c>
      <c r="B42" s="59" t="s">
        <v>54</v>
      </c>
      <c r="C42" s="60">
        <v>28</v>
      </c>
      <c r="D42" s="60" t="s">
        <v>11</v>
      </c>
      <c r="E42" s="61" t="s">
        <v>12</v>
      </c>
      <c r="F42" s="60" t="s">
        <v>150</v>
      </c>
      <c r="G42" s="123">
        <v>0</v>
      </c>
    </row>
    <row r="43" spans="1:7" ht="30" customHeight="1" x14ac:dyDescent="0.2">
      <c r="A43" s="18">
        <v>405</v>
      </c>
      <c r="B43" s="59" t="s">
        <v>54</v>
      </c>
      <c r="C43" s="60">
        <v>22</v>
      </c>
      <c r="D43" s="60" t="s">
        <v>11</v>
      </c>
      <c r="E43" s="61" t="s">
        <v>12</v>
      </c>
      <c r="F43" s="60" t="s">
        <v>150</v>
      </c>
      <c r="G43" s="123">
        <v>0</v>
      </c>
    </row>
    <row r="44" spans="1:7" ht="30" customHeight="1" x14ac:dyDescent="0.2">
      <c r="A44" s="18">
        <v>406</v>
      </c>
      <c r="B44" s="60" t="s">
        <v>54</v>
      </c>
      <c r="C44" s="60">
        <v>18</v>
      </c>
      <c r="D44" s="60" t="s">
        <v>11</v>
      </c>
      <c r="E44" s="61" t="s">
        <v>12</v>
      </c>
      <c r="F44" s="60" t="s">
        <v>150</v>
      </c>
      <c r="G44" s="123">
        <v>0</v>
      </c>
    </row>
    <row r="45" spans="1:7" ht="30" customHeight="1" x14ac:dyDescent="0.2">
      <c r="A45" s="18">
        <v>407</v>
      </c>
      <c r="B45" s="60" t="s">
        <v>54</v>
      </c>
      <c r="C45" s="60">
        <v>15</v>
      </c>
      <c r="D45" s="60" t="s">
        <v>11</v>
      </c>
      <c r="E45" s="61" t="s">
        <v>12</v>
      </c>
      <c r="F45" s="60" t="s">
        <v>150</v>
      </c>
      <c r="G45" s="123">
        <v>0</v>
      </c>
    </row>
    <row r="46" spans="1:7" ht="30" customHeight="1" x14ac:dyDescent="0.2">
      <c r="A46" s="18">
        <v>418</v>
      </c>
      <c r="B46" s="59" t="s">
        <v>54</v>
      </c>
      <c r="C46" s="60">
        <v>26</v>
      </c>
      <c r="D46" s="60" t="s">
        <v>11</v>
      </c>
      <c r="E46" s="61" t="s">
        <v>12</v>
      </c>
      <c r="F46" s="60" t="s">
        <v>150</v>
      </c>
      <c r="G46" s="123">
        <v>0</v>
      </c>
    </row>
    <row r="47" spans="1:7" ht="30" customHeight="1" x14ac:dyDescent="0.2">
      <c r="A47" s="58"/>
      <c r="B47" s="60" t="s">
        <v>154</v>
      </c>
      <c r="C47" s="62">
        <v>14</v>
      </c>
      <c r="D47" s="60"/>
      <c r="E47" s="61" t="s">
        <v>156</v>
      </c>
      <c r="F47" s="60" t="s">
        <v>150</v>
      </c>
      <c r="G47" s="116">
        <v>0</v>
      </c>
    </row>
    <row r="48" spans="1:7" ht="30" customHeight="1" x14ac:dyDescent="0.2">
      <c r="A48" s="58"/>
      <c r="B48" s="60" t="s">
        <v>22</v>
      </c>
      <c r="C48" s="62">
        <v>40</v>
      </c>
      <c r="D48" s="60"/>
      <c r="E48" s="61" t="s">
        <v>151</v>
      </c>
      <c r="F48" s="60" t="s">
        <v>150</v>
      </c>
      <c r="G48" s="116">
        <v>0</v>
      </c>
    </row>
    <row r="49" spans="1:7" ht="30" customHeight="1" x14ac:dyDescent="0.2">
      <c r="A49" s="58"/>
      <c r="B49" s="59" t="s">
        <v>157</v>
      </c>
      <c r="C49" s="62">
        <v>6</v>
      </c>
      <c r="D49" s="60" t="s">
        <v>67</v>
      </c>
      <c r="E49" s="61" t="s">
        <v>158</v>
      </c>
      <c r="F49" s="60" t="s">
        <v>150</v>
      </c>
      <c r="G49" s="116">
        <v>0</v>
      </c>
    </row>
    <row r="50" spans="1:7" ht="30" customHeight="1" x14ac:dyDescent="0.2">
      <c r="A50" s="58"/>
      <c r="B50" s="59" t="s">
        <v>90</v>
      </c>
      <c r="C50" s="62">
        <v>6</v>
      </c>
      <c r="D50" s="60" t="s">
        <v>67</v>
      </c>
      <c r="E50" s="61" t="s">
        <v>104</v>
      </c>
      <c r="F50" s="60" t="s">
        <v>150</v>
      </c>
      <c r="G50" s="116">
        <v>0</v>
      </c>
    </row>
    <row r="51" spans="1:7" ht="30" customHeight="1" x14ac:dyDescent="0.2">
      <c r="A51" s="58"/>
      <c r="B51" s="59" t="s">
        <v>91</v>
      </c>
      <c r="C51" s="62">
        <v>2</v>
      </c>
      <c r="D51" s="60" t="s">
        <v>67</v>
      </c>
      <c r="E51" s="61" t="s">
        <v>29</v>
      </c>
      <c r="F51" s="60" t="s">
        <v>150</v>
      </c>
      <c r="G51" s="116">
        <v>0</v>
      </c>
    </row>
    <row r="52" spans="1:7" ht="30" customHeight="1" thickBot="1" x14ac:dyDescent="0.25">
      <c r="A52" s="63"/>
      <c r="B52" s="64" t="s">
        <v>159</v>
      </c>
      <c r="C52" s="81">
        <v>72.95</v>
      </c>
      <c r="D52" s="65"/>
      <c r="E52" s="82" t="s">
        <v>160</v>
      </c>
      <c r="F52" s="65" t="s">
        <v>46</v>
      </c>
      <c r="G52" s="117">
        <v>0</v>
      </c>
    </row>
    <row r="53" spans="1:7" ht="20.100000000000001" customHeight="1" thickBot="1" x14ac:dyDescent="0.25">
      <c r="A53" s="326" t="s">
        <v>32</v>
      </c>
      <c r="B53" s="327"/>
      <c r="C53" s="328"/>
      <c r="D53" s="66"/>
      <c r="E53" s="66"/>
      <c r="F53" s="66"/>
      <c r="G53" s="108">
        <f>SUM(G6:G18,G22:G36,G40:G52)</f>
        <v>0</v>
      </c>
    </row>
    <row r="54" spans="1:7" ht="15" customHeight="1" x14ac:dyDescent="0.2">
      <c r="B54" s="68"/>
      <c r="C54" s="68"/>
      <c r="D54" s="69"/>
      <c r="E54" s="69"/>
      <c r="F54" s="69"/>
      <c r="G54" s="70"/>
    </row>
    <row r="55" spans="1:7" ht="15" customHeight="1" thickBot="1" x14ac:dyDescent="0.25">
      <c r="B55" s="68"/>
      <c r="C55" s="68"/>
      <c r="D55" s="69"/>
      <c r="E55" s="69"/>
      <c r="F55" s="69"/>
      <c r="G55" s="70"/>
    </row>
    <row r="56" spans="1:7" ht="39.950000000000003" customHeight="1" thickBot="1" x14ac:dyDescent="0.25">
      <c r="A56" s="3"/>
      <c r="B56" s="4"/>
      <c r="C56" s="4" t="s">
        <v>5</v>
      </c>
      <c r="D56" s="4"/>
      <c r="E56" s="4" t="s">
        <v>388</v>
      </c>
      <c r="F56" s="4" t="s">
        <v>7</v>
      </c>
      <c r="G56" s="104" t="s">
        <v>389</v>
      </c>
    </row>
    <row r="57" spans="1:7" ht="30" customHeight="1" x14ac:dyDescent="0.2">
      <c r="A57" s="54"/>
      <c r="B57" s="255" t="s">
        <v>417</v>
      </c>
      <c r="C57" s="89">
        <v>266</v>
      </c>
      <c r="D57" s="88"/>
      <c r="E57" s="90" t="s">
        <v>33</v>
      </c>
      <c r="F57" s="56" t="s">
        <v>92</v>
      </c>
      <c r="G57" s="105">
        <v>0</v>
      </c>
    </row>
    <row r="58" spans="1:7" s="248" customFormat="1" ht="30" customHeight="1" thickBot="1" x14ac:dyDescent="0.25">
      <c r="A58" s="63"/>
      <c r="B58" s="256" t="s">
        <v>416</v>
      </c>
      <c r="C58" s="83">
        <v>20</v>
      </c>
      <c r="D58" s="86"/>
      <c r="E58" s="253" t="s">
        <v>33</v>
      </c>
      <c r="F58" s="65" t="s">
        <v>92</v>
      </c>
      <c r="G58" s="107">
        <v>0</v>
      </c>
    </row>
    <row r="59" spans="1:7" ht="15" customHeight="1" thickBot="1" x14ac:dyDescent="0.25">
      <c r="G59" s="96"/>
    </row>
    <row r="60" spans="1:7" ht="20.100000000000001" customHeight="1" thickBot="1" x14ac:dyDescent="0.25">
      <c r="A60" s="329" t="s">
        <v>161</v>
      </c>
      <c r="B60" s="330"/>
      <c r="C60" s="330"/>
      <c r="D60" s="330"/>
      <c r="E60" s="331"/>
      <c r="F60" s="66"/>
      <c r="G60" s="108">
        <f>G53+G57+G58</f>
        <v>0</v>
      </c>
    </row>
  </sheetData>
  <sheetProtection password="CC3B" sheet="1" objects="1" scenarios="1"/>
  <mergeCells count="3">
    <mergeCell ref="F1:G1"/>
    <mergeCell ref="A53:C53"/>
    <mergeCell ref="A60:E60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G35"/>
  <sheetViews>
    <sheetView topLeftCell="A19"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52" t="s">
        <v>123</v>
      </c>
      <c r="F1" s="324" t="s">
        <v>386</v>
      </c>
      <c r="G1" s="325"/>
    </row>
    <row r="2" spans="1:7" ht="15" customHeight="1" x14ac:dyDescent="0.2">
      <c r="B2" s="52" t="s">
        <v>124</v>
      </c>
    </row>
    <row r="3" spans="1:7" ht="15" customHeight="1" x14ac:dyDescent="0.2">
      <c r="A3" s="52"/>
      <c r="B3" s="52" t="s">
        <v>125</v>
      </c>
    </row>
    <row r="4" spans="1:7" ht="15" customHeight="1" thickBot="1" x14ac:dyDescent="0.25">
      <c r="A4" s="52"/>
      <c r="B4" s="77" t="s">
        <v>38</v>
      </c>
    </row>
    <row r="5" spans="1:7" ht="39.950000000000003" customHeight="1" thickBot="1" x14ac:dyDescent="0.25">
      <c r="A5" s="92"/>
      <c r="B5" s="19" t="s">
        <v>97</v>
      </c>
      <c r="C5" s="19" t="s">
        <v>5</v>
      </c>
      <c r="D5" s="19" t="s">
        <v>98</v>
      </c>
      <c r="E5" s="19" t="s">
        <v>388</v>
      </c>
      <c r="F5" s="19" t="s">
        <v>7</v>
      </c>
      <c r="G5" s="124" t="s">
        <v>8</v>
      </c>
    </row>
    <row r="6" spans="1:7" s="97" customFormat="1" ht="30" customHeight="1" thickBot="1" x14ac:dyDescent="0.25">
      <c r="A6" s="98"/>
      <c r="B6" s="99" t="s">
        <v>22</v>
      </c>
      <c r="C6" s="100">
        <v>23</v>
      </c>
      <c r="D6" s="99" t="s">
        <v>84</v>
      </c>
      <c r="E6" s="101" t="s">
        <v>126</v>
      </c>
      <c r="F6" s="99" t="s">
        <v>13</v>
      </c>
      <c r="G6" s="137">
        <v>0</v>
      </c>
    </row>
    <row r="7" spans="1:7" ht="15" customHeight="1" x14ac:dyDescent="0.2">
      <c r="B7" s="68"/>
      <c r="C7" s="68"/>
      <c r="D7" s="69"/>
      <c r="E7" s="69"/>
      <c r="F7" s="69"/>
      <c r="G7" s="95"/>
    </row>
    <row r="8" spans="1:7" ht="15" customHeight="1" thickBot="1" x14ac:dyDescent="0.25">
      <c r="A8" s="52"/>
      <c r="B8" s="77" t="s">
        <v>127</v>
      </c>
    </row>
    <row r="9" spans="1:7" ht="39.950000000000003" customHeight="1" thickBot="1" x14ac:dyDescent="0.25">
      <c r="A9" s="3" t="s">
        <v>3</v>
      </c>
      <c r="B9" s="4" t="s">
        <v>4</v>
      </c>
      <c r="C9" s="4" t="s">
        <v>5</v>
      </c>
      <c r="D9" s="4" t="s">
        <v>6</v>
      </c>
      <c r="E9" s="4" t="s">
        <v>388</v>
      </c>
      <c r="F9" s="4" t="s">
        <v>7</v>
      </c>
      <c r="G9" s="114" t="s">
        <v>8</v>
      </c>
    </row>
    <row r="10" spans="1:7" ht="30" customHeight="1" x14ac:dyDescent="0.2">
      <c r="A10" s="17">
        <v>213</v>
      </c>
      <c r="B10" s="55" t="s">
        <v>54</v>
      </c>
      <c r="C10" s="56">
        <v>15</v>
      </c>
      <c r="D10" s="56" t="s">
        <v>11</v>
      </c>
      <c r="E10" s="57" t="s">
        <v>12</v>
      </c>
      <c r="F10" s="56" t="s">
        <v>13</v>
      </c>
      <c r="G10" s="122">
        <v>0</v>
      </c>
    </row>
    <row r="11" spans="1:7" ht="30" customHeight="1" x14ac:dyDescent="0.2">
      <c r="A11" s="18">
        <v>214</v>
      </c>
      <c r="B11" s="59" t="s">
        <v>54</v>
      </c>
      <c r="C11" s="60">
        <v>24</v>
      </c>
      <c r="D11" s="60" t="s">
        <v>11</v>
      </c>
      <c r="E11" s="61" t="s">
        <v>12</v>
      </c>
      <c r="F11" s="60" t="s">
        <v>13</v>
      </c>
      <c r="G11" s="123">
        <v>0</v>
      </c>
    </row>
    <row r="12" spans="1:7" ht="30" customHeight="1" x14ac:dyDescent="0.2">
      <c r="A12" s="18">
        <v>215</v>
      </c>
      <c r="B12" s="59" t="s">
        <v>54</v>
      </c>
      <c r="C12" s="60">
        <v>25</v>
      </c>
      <c r="D12" s="60" t="s">
        <v>11</v>
      </c>
      <c r="E12" s="61" t="s">
        <v>12</v>
      </c>
      <c r="F12" s="60" t="s">
        <v>13</v>
      </c>
      <c r="G12" s="123">
        <v>0</v>
      </c>
    </row>
    <row r="13" spans="1:7" ht="30" customHeight="1" x14ac:dyDescent="0.2">
      <c r="A13" s="18">
        <v>216</v>
      </c>
      <c r="B13" s="59" t="s">
        <v>54</v>
      </c>
      <c r="C13" s="60">
        <v>19</v>
      </c>
      <c r="D13" s="60" t="s">
        <v>11</v>
      </c>
      <c r="E13" s="61" t="s">
        <v>12</v>
      </c>
      <c r="F13" s="60" t="s">
        <v>13</v>
      </c>
      <c r="G13" s="123">
        <v>0</v>
      </c>
    </row>
    <row r="14" spans="1:7" ht="30" customHeight="1" x14ac:dyDescent="0.2">
      <c r="A14" s="18">
        <v>217</v>
      </c>
      <c r="B14" s="59" t="s">
        <v>128</v>
      </c>
      <c r="C14" s="60">
        <v>21</v>
      </c>
      <c r="D14" s="60" t="s">
        <v>11</v>
      </c>
      <c r="E14" s="61" t="s">
        <v>12</v>
      </c>
      <c r="F14" s="60" t="s">
        <v>13</v>
      </c>
      <c r="G14" s="123">
        <v>0</v>
      </c>
    </row>
    <row r="15" spans="1:7" ht="30" customHeight="1" x14ac:dyDescent="0.2">
      <c r="A15" s="18">
        <v>218</v>
      </c>
      <c r="B15" s="60" t="s">
        <v>129</v>
      </c>
      <c r="C15" s="60">
        <v>6</v>
      </c>
      <c r="D15" s="60" t="s">
        <v>11</v>
      </c>
      <c r="E15" s="61" t="s">
        <v>12</v>
      </c>
      <c r="F15" s="60" t="s">
        <v>13</v>
      </c>
      <c r="G15" s="123">
        <v>0</v>
      </c>
    </row>
    <row r="16" spans="1:7" ht="30" customHeight="1" x14ac:dyDescent="0.2">
      <c r="A16" s="18">
        <v>219</v>
      </c>
      <c r="B16" s="60" t="s">
        <v>130</v>
      </c>
      <c r="C16" s="60">
        <v>19</v>
      </c>
      <c r="D16" s="60" t="s">
        <v>11</v>
      </c>
      <c r="E16" s="61" t="s">
        <v>12</v>
      </c>
      <c r="F16" s="60" t="s">
        <v>13</v>
      </c>
      <c r="G16" s="123">
        <v>0</v>
      </c>
    </row>
    <row r="17" spans="1:7" ht="30" customHeight="1" x14ac:dyDescent="0.2">
      <c r="A17" s="18">
        <v>251</v>
      </c>
      <c r="B17" s="60" t="s">
        <v>54</v>
      </c>
      <c r="C17" s="60">
        <v>18</v>
      </c>
      <c r="D17" s="60" t="s">
        <v>11</v>
      </c>
      <c r="E17" s="61" t="s">
        <v>12</v>
      </c>
      <c r="F17" s="60" t="s">
        <v>13</v>
      </c>
      <c r="G17" s="123">
        <v>0</v>
      </c>
    </row>
    <row r="18" spans="1:7" ht="30" customHeight="1" x14ac:dyDescent="0.2">
      <c r="A18" s="18">
        <v>252</v>
      </c>
      <c r="B18" s="60" t="s">
        <v>54</v>
      </c>
      <c r="C18" s="60">
        <v>25</v>
      </c>
      <c r="D18" s="60" t="s">
        <v>11</v>
      </c>
      <c r="E18" s="61" t="s">
        <v>12</v>
      </c>
      <c r="F18" s="60" t="s">
        <v>13</v>
      </c>
      <c r="G18" s="123">
        <v>0</v>
      </c>
    </row>
    <row r="19" spans="1:7" ht="30" customHeight="1" x14ac:dyDescent="0.2">
      <c r="A19" s="18">
        <v>253</v>
      </c>
      <c r="B19" s="60" t="s">
        <v>54</v>
      </c>
      <c r="C19" s="60">
        <v>25</v>
      </c>
      <c r="D19" s="60" t="s">
        <v>11</v>
      </c>
      <c r="E19" s="61" t="s">
        <v>12</v>
      </c>
      <c r="F19" s="60" t="s">
        <v>13</v>
      </c>
      <c r="G19" s="123">
        <v>0</v>
      </c>
    </row>
    <row r="20" spans="1:7" ht="30" customHeight="1" x14ac:dyDescent="0.2">
      <c r="A20" s="18">
        <v>254</v>
      </c>
      <c r="B20" s="60" t="s">
        <v>19</v>
      </c>
      <c r="C20" s="60">
        <v>18</v>
      </c>
      <c r="D20" s="60" t="s">
        <v>11</v>
      </c>
      <c r="E20" s="61" t="s">
        <v>131</v>
      </c>
      <c r="F20" s="60" t="s">
        <v>13</v>
      </c>
      <c r="G20" s="123">
        <v>0</v>
      </c>
    </row>
    <row r="21" spans="1:7" ht="30" customHeight="1" x14ac:dyDescent="0.2">
      <c r="A21" s="18">
        <v>255</v>
      </c>
      <c r="B21" s="60" t="s">
        <v>129</v>
      </c>
      <c r="C21" s="60">
        <v>6</v>
      </c>
      <c r="D21" s="60" t="s">
        <v>11</v>
      </c>
      <c r="E21" s="61" t="s">
        <v>131</v>
      </c>
      <c r="F21" s="60" t="s">
        <v>13</v>
      </c>
      <c r="G21" s="123">
        <v>0</v>
      </c>
    </row>
    <row r="22" spans="1:7" ht="30" customHeight="1" x14ac:dyDescent="0.2">
      <c r="A22" s="18">
        <v>256</v>
      </c>
      <c r="B22" s="59" t="s">
        <v>130</v>
      </c>
      <c r="C22" s="60">
        <v>14</v>
      </c>
      <c r="D22" s="60" t="s">
        <v>11</v>
      </c>
      <c r="E22" s="61" t="s">
        <v>131</v>
      </c>
      <c r="F22" s="60" t="s">
        <v>13</v>
      </c>
      <c r="G22" s="123">
        <v>0</v>
      </c>
    </row>
    <row r="23" spans="1:7" ht="30" customHeight="1" x14ac:dyDescent="0.2">
      <c r="A23" s="102"/>
      <c r="B23" s="60" t="s">
        <v>55</v>
      </c>
      <c r="C23" s="60">
        <v>13</v>
      </c>
      <c r="D23" s="60"/>
      <c r="E23" s="61" t="s">
        <v>132</v>
      </c>
      <c r="F23" s="60" t="s">
        <v>13</v>
      </c>
      <c r="G23" s="116">
        <v>0</v>
      </c>
    </row>
    <row r="24" spans="1:7" ht="30" customHeight="1" x14ac:dyDescent="0.2">
      <c r="A24" s="18"/>
      <c r="B24" s="60" t="s">
        <v>22</v>
      </c>
      <c r="C24" s="62">
        <v>51</v>
      </c>
      <c r="D24" s="60" t="s">
        <v>133</v>
      </c>
      <c r="E24" s="61" t="s">
        <v>134</v>
      </c>
      <c r="F24" s="60" t="s">
        <v>13</v>
      </c>
      <c r="G24" s="116">
        <v>0</v>
      </c>
    </row>
    <row r="25" spans="1:7" ht="30" customHeight="1" x14ac:dyDescent="0.2">
      <c r="A25" s="18" t="s">
        <v>135</v>
      </c>
      <c r="B25" s="59" t="s">
        <v>31</v>
      </c>
      <c r="C25" s="62">
        <v>7</v>
      </c>
      <c r="D25" s="60" t="s">
        <v>67</v>
      </c>
      <c r="E25" s="61" t="s">
        <v>136</v>
      </c>
      <c r="F25" s="60" t="s">
        <v>13</v>
      </c>
      <c r="G25" s="116">
        <v>0</v>
      </c>
    </row>
    <row r="26" spans="1:7" ht="30" customHeight="1" x14ac:dyDescent="0.2">
      <c r="A26" s="18" t="s">
        <v>137</v>
      </c>
      <c r="B26" s="59" t="s">
        <v>31</v>
      </c>
      <c r="C26" s="62">
        <v>7</v>
      </c>
      <c r="D26" s="60" t="s">
        <v>67</v>
      </c>
      <c r="E26" s="61" t="s">
        <v>136</v>
      </c>
      <c r="F26" s="60" t="s">
        <v>13</v>
      </c>
      <c r="G26" s="116">
        <v>0</v>
      </c>
    </row>
    <row r="27" spans="1:7" ht="30" customHeight="1" x14ac:dyDescent="0.2">
      <c r="A27" s="18">
        <v>220</v>
      </c>
      <c r="B27" s="59" t="s">
        <v>392</v>
      </c>
      <c r="C27" s="62">
        <v>6</v>
      </c>
      <c r="D27" s="60" t="s">
        <v>67</v>
      </c>
      <c r="E27" s="61" t="s">
        <v>138</v>
      </c>
      <c r="F27" s="60" t="s">
        <v>13</v>
      </c>
      <c r="G27" s="116">
        <v>0</v>
      </c>
    </row>
    <row r="28" spans="1:7" ht="30" customHeight="1" thickBot="1" x14ac:dyDescent="0.25">
      <c r="A28" s="103">
        <v>257</v>
      </c>
      <c r="B28" s="64" t="s">
        <v>393</v>
      </c>
      <c r="C28" s="81">
        <v>6</v>
      </c>
      <c r="D28" s="65" t="s">
        <v>67</v>
      </c>
      <c r="E28" s="82" t="s">
        <v>29</v>
      </c>
      <c r="F28" s="65" t="s">
        <v>13</v>
      </c>
      <c r="G28" s="117">
        <v>0</v>
      </c>
    </row>
    <row r="29" spans="1:7" ht="20.100000000000001" customHeight="1" thickBot="1" x14ac:dyDescent="0.25">
      <c r="A29" s="326" t="s">
        <v>32</v>
      </c>
      <c r="B29" s="327"/>
      <c r="C29" s="328"/>
      <c r="D29" s="66"/>
      <c r="E29" s="66"/>
      <c r="F29" s="66"/>
      <c r="G29" s="108">
        <f>SUM(G6,G10:G28)</f>
        <v>0</v>
      </c>
    </row>
    <row r="30" spans="1:7" ht="15" customHeight="1" x14ac:dyDescent="0.2">
      <c r="B30" s="68"/>
      <c r="C30" s="68"/>
      <c r="D30" s="69"/>
      <c r="E30" s="69"/>
      <c r="F30" s="69"/>
      <c r="G30" s="70"/>
    </row>
    <row r="31" spans="1:7" ht="15" customHeight="1" thickBot="1" x14ac:dyDescent="0.25">
      <c r="B31" s="68"/>
      <c r="C31" s="68"/>
      <c r="D31" s="69"/>
      <c r="E31" s="69"/>
      <c r="F31" s="69"/>
      <c r="G31" s="70"/>
    </row>
    <row r="32" spans="1:7" ht="39.950000000000003" customHeight="1" thickBot="1" x14ac:dyDescent="0.25">
      <c r="A32" s="3"/>
      <c r="B32" s="4"/>
      <c r="C32" s="4" t="s">
        <v>5</v>
      </c>
      <c r="D32" s="4"/>
      <c r="E32" s="4" t="s">
        <v>388</v>
      </c>
      <c r="F32" s="4" t="s">
        <v>7</v>
      </c>
      <c r="G32" s="104" t="s">
        <v>389</v>
      </c>
    </row>
    <row r="33" spans="1:7" ht="30" customHeight="1" thickBot="1" x14ac:dyDescent="0.25">
      <c r="A33" s="71"/>
      <c r="B33" s="66"/>
      <c r="C33" s="72">
        <v>82</v>
      </c>
      <c r="D33" s="66"/>
      <c r="E33" s="73" t="s">
        <v>33</v>
      </c>
      <c r="F33" s="74" t="s">
        <v>92</v>
      </c>
      <c r="G33" s="109">
        <v>0</v>
      </c>
    </row>
    <row r="34" spans="1:7" ht="15" customHeight="1" thickBot="1" x14ac:dyDescent="0.25">
      <c r="G34" s="96"/>
    </row>
    <row r="35" spans="1:7" ht="20.100000000000001" customHeight="1" thickBot="1" x14ac:dyDescent="0.25">
      <c r="A35" s="329" t="s">
        <v>139</v>
      </c>
      <c r="B35" s="330"/>
      <c r="C35" s="330"/>
      <c r="D35" s="330"/>
      <c r="E35" s="331"/>
      <c r="F35" s="66"/>
      <c r="G35" s="108">
        <f>G29+G33</f>
        <v>0</v>
      </c>
    </row>
  </sheetData>
  <sheetProtection password="CC3B" sheet="1" objects="1" scenarios="1"/>
  <mergeCells count="3">
    <mergeCell ref="F1:G1"/>
    <mergeCell ref="A29:C29"/>
    <mergeCell ref="A35:E35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G19"/>
  <sheetViews>
    <sheetView topLeftCell="A10"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52" t="s">
        <v>140</v>
      </c>
      <c r="F1" s="324" t="s">
        <v>386</v>
      </c>
      <c r="G1" s="325"/>
    </row>
    <row r="2" spans="1:7" ht="15" customHeight="1" x14ac:dyDescent="0.2">
      <c r="B2" s="52" t="s">
        <v>141</v>
      </c>
    </row>
    <row r="3" spans="1:7" ht="15" customHeight="1" thickBot="1" x14ac:dyDescent="0.25">
      <c r="A3" s="52"/>
      <c r="B3" s="52" t="s">
        <v>142</v>
      </c>
    </row>
    <row r="4" spans="1:7" ht="45" customHeight="1" thickBot="1" x14ac:dyDescent="0.25">
      <c r="A4" s="54"/>
      <c r="B4" s="20" t="s">
        <v>97</v>
      </c>
      <c r="C4" s="20" t="s">
        <v>5</v>
      </c>
      <c r="D4" s="21" t="s">
        <v>100</v>
      </c>
      <c r="E4" s="20" t="s">
        <v>388</v>
      </c>
      <c r="F4" s="20" t="s">
        <v>7</v>
      </c>
      <c r="G4" s="114" t="s">
        <v>8</v>
      </c>
    </row>
    <row r="5" spans="1:7" ht="30" customHeight="1" x14ac:dyDescent="0.2">
      <c r="A5" s="17"/>
      <c r="B5" s="55" t="s">
        <v>22</v>
      </c>
      <c r="C5" s="56">
        <v>10.5</v>
      </c>
      <c r="D5" s="56" t="s">
        <v>67</v>
      </c>
      <c r="E5" s="57" t="s">
        <v>126</v>
      </c>
      <c r="F5" s="56" t="s">
        <v>13</v>
      </c>
      <c r="G5" s="122">
        <v>0</v>
      </c>
    </row>
    <row r="6" spans="1:7" ht="30" customHeight="1" x14ac:dyDescent="0.2">
      <c r="A6" s="18">
        <v>2</v>
      </c>
      <c r="B6" s="59" t="s">
        <v>54</v>
      </c>
      <c r="C6" s="60">
        <v>20.100000000000001</v>
      </c>
      <c r="D6" s="60" t="s">
        <v>11</v>
      </c>
      <c r="E6" s="61" t="s">
        <v>12</v>
      </c>
      <c r="F6" s="60" t="s">
        <v>13</v>
      </c>
      <c r="G6" s="123">
        <v>0</v>
      </c>
    </row>
    <row r="7" spans="1:7" ht="30" customHeight="1" x14ac:dyDescent="0.2">
      <c r="A7" s="18">
        <v>14</v>
      </c>
      <c r="B7" s="59" t="s">
        <v>54</v>
      </c>
      <c r="C7" s="60">
        <v>13.9</v>
      </c>
      <c r="D7" s="60" t="s">
        <v>11</v>
      </c>
      <c r="E7" s="61" t="s">
        <v>12</v>
      </c>
      <c r="F7" s="60" t="s">
        <v>13</v>
      </c>
      <c r="G7" s="123">
        <v>0</v>
      </c>
    </row>
    <row r="8" spans="1:7" ht="30" customHeight="1" x14ac:dyDescent="0.2">
      <c r="A8" s="18">
        <v>16</v>
      </c>
      <c r="B8" s="59" t="s">
        <v>143</v>
      </c>
      <c r="C8" s="60">
        <v>21.4</v>
      </c>
      <c r="D8" s="60" t="s">
        <v>11</v>
      </c>
      <c r="E8" s="61" t="s">
        <v>12</v>
      </c>
      <c r="F8" s="60" t="s">
        <v>13</v>
      </c>
      <c r="G8" s="123">
        <v>0</v>
      </c>
    </row>
    <row r="9" spans="1:7" ht="30" customHeight="1" x14ac:dyDescent="0.2">
      <c r="A9" s="18">
        <v>9</v>
      </c>
      <c r="B9" s="60" t="s">
        <v>130</v>
      </c>
      <c r="C9" s="60">
        <v>32.6</v>
      </c>
      <c r="D9" s="60" t="s">
        <v>67</v>
      </c>
      <c r="E9" s="61" t="s">
        <v>12</v>
      </c>
      <c r="F9" s="60" t="s">
        <v>13</v>
      </c>
      <c r="G9" s="123">
        <v>0</v>
      </c>
    </row>
    <row r="10" spans="1:7" ht="30" customHeight="1" x14ac:dyDescent="0.2">
      <c r="A10" s="102">
        <v>17</v>
      </c>
      <c r="B10" s="60" t="s">
        <v>64</v>
      </c>
      <c r="C10" s="60">
        <v>5.8</v>
      </c>
      <c r="D10" s="60" t="s">
        <v>11</v>
      </c>
      <c r="E10" s="61" t="s">
        <v>131</v>
      </c>
      <c r="F10" s="60" t="s">
        <v>13</v>
      </c>
      <c r="G10" s="116">
        <v>0</v>
      </c>
    </row>
    <row r="11" spans="1:7" ht="30" customHeight="1" x14ac:dyDescent="0.2">
      <c r="A11" s="18">
        <v>8</v>
      </c>
      <c r="B11" s="59" t="s">
        <v>144</v>
      </c>
      <c r="C11" s="62">
        <v>9.1</v>
      </c>
      <c r="D11" s="60" t="s">
        <v>67</v>
      </c>
      <c r="E11" s="61" t="s">
        <v>107</v>
      </c>
      <c r="F11" s="60" t="s">
        <v>13</v>
      </c>
      <c r="G11" s="116">
        <v>0</v>
      </c>
    </row>
    <row r="12" spans="1:7" ht="30" customHeight="1" thickBot="1" x14ac:dyDescent="0.25">
      <c r="A12" s="103"/>
      <c r="B12" s="64" t="s">
        <v>392</v>
      </c>
      <c r="C12" s="81">
        <v>5</v>
      </c>
      <c r="D12" s="65" t="s">
        <v>67</v>
      </c>
      <c r="E12" s="82" t="s">
        <v>138</v>
      </c>
      <c r="F12" s="65" t="s">
        <v>13</v>
      </c>
      <c r="G12" s="117">
        <v>0</v>
      </c>
    </row>
    <row r="13" spans="1:7" ht="20.100000000000001" customHeight="1" thickBot="1" x14ac:dyDescent="0.25">
      <c r="A13" s="326" t="s">
        <v>32</v>
      </c>
      <c r="B13" s="327"/>
      <c r="C13" s="328"/>
      <c r="D13" s="66"/>
      <c r="E13" s="66"/>
      <c r="F13" s="66"/>
      <c r="G13" s="108">
        <f>SUM(G5:G12)</f>
        <v>0</v>
      </c>
    </row>
    <row r="14" spans="1:7" ht="15" customHeight="1" x14ac:dyDescent="0.2">
      <c r="B14" s="68"/>
      <c r="C14" s="68"/>
      <c r="D14" s="69"/>
      <c r="E14" s="69"/>
      <c r="F14" s="69"/>
      <c r="G14" s="70"/>
    </row>
    <row r="15" spans="1:7" ht="15" customHeight="1" thickBot="1" x14ac:dyDescent="0.25">
      <c r="B15" s="68"/>
      <c r="C15" s="68"/>
      <c r="D15" s="69"/>
      <c r="E15" s="69"/>
      <c r="F15" s="69"/>
      <c r="G15" s="70"/>
    </row>
    <row r="16" spans="1:7" ht="39.950000000000003" customHeight="1" thickBot="1" x14ac:dyDescent="0.25">
      <c r="A16" s="3"/>
      <c r="B16" s="4"/>
      <c r="C16" s="4" t="s">
        <v>5</v>
      </c>
      <c r="D16" s="4"/>
      <c r="E16" s="4" t="s">
        <v>388</v>
      </c>
      <c r="F16" s="4" t="s">
        <v>7</v>
      </c>
      <c r="G16" s="104" t="s">
        <v>389</v>
      </c>
    </row>
    <row r="17" spans="1:7" ht="30" customHeight="1" thickBot="1" x14ac:dyDescent="0.25">
      <c r="A17" s="71"/>
      <c r="B17" s="66"/>
      <c r="C17" s="72">
        <v>41</v>
      </c>
      <c r="D17" s="66"/>
      <c r="E17" s="73" t="s">
        <v>33</v>
      </c>
      <c r="F17" s="74" t="s">
        <v>92</v>
      </c>
      <c r="G17" s="109">
        <v>0</v>
      </c>
    </row>
    <row r="18" spans="1:7" ht="15" customHeight="1" thickBot="1" x14ac:dyDescent="0.25">
      <c r="G18" s="96"/>
    </row>
    <row r="19" spans="1:7" ht="20.100000000000001" customHeight="1" thickBot="1" x14ac:dyDescent="0.25">
      <c r="A19" s="329" t="s">
        <v>145</v>
      </c>
      <c r="B19" s="330"/>
      <c r="C19" s="330"/>
      <c r="D19" s="330"/>
      <c r="E19" s="331"/>
      <c r="F19" s="66"/>
      <c r="G19" s="108">
        <f>G13+G17</f>
        <v>0</v>
      </c>
    </row>
  </sheetData>
  <sheetProtection password="CC3B" sheet="1" objects="1" scenarios="1"/>
  <mergeCells count="3">
    <mergeCell ref="F1:G1"/>
    <mergeCell ref="A13:C13"/>
    <mergeCell ref="A19:E19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/>
  <dimension ref="A1:G20"/>
  <sheetViews>
    <sheetView topLeftCell="A7"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26" t="s">
        <v>162</v>
      </c>
      <c r="F1" s="324" t="s">
        <v>386</v>
      </c>
      <c r="G1" s="325"/>
    </row>
    <row r="2" spans="1:7" ht="15" customHeight="1" x14ac:dyDescent="0.2">
      <c r="B2" s="126" t="s">
        <v>163</v>
      </c>
    </row>
    <row r="3" spans="1:7" ht="15" customHeight="1" thickBot="1" x14ac:dyDescent="0.25">
      <c r="A3" s="52"/>
      <c r="B3" s="126" t="s">
        <v>164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129" t="s">
        <v>10</v>
      </c>
      <c r="C5" s="130">
        <v>16.55</v>
      </c>
      <c r="D5" s="130" t="s">
        <v>11</v>
      </c>
      <c r="E5" s="57" t="s">
        <v>12</v>
      </c>
      <c r="F5" s="130" t="s">
        <v>46</v>
      </c>
      <c r="G5" s="139">
        <v>0</v>
      </c>
    </row>
    <row r="6" spans="1:7" s="127" customFormat="1" ht="30" customHeight="1" x14ac:dyDescent="0.2">
      <c r="A6" s="131"/>
      <c r="B6" s="132" t="s">
        <v>14</v>
      </c>
      <c r="C6" s="133">
        <v>16.55</v>
      </c>
      <c r="D6" s="133" t="s">
        <v>11</v>
      </c>
      <c r="E6" s="61" t="s">
        <v>12</v>
      </c>
      <c r="F6" s="133" t="s">
        <v>46</v>
      </c>
      <c r="G6" s="140">
        <v>0</v>
      </c>
    </row>
    <row r="7" spans="1:7" s="127" customFormat="1" ht="30" customHeight="1" x14ac:dyDescent="0.2">
      <c r="A7" s="131"/>
      <c r="B7" s="132" t="s">
        <v>165</v>
      </c>
      <c r="C7" s="133">
        <v>16.27</v>
      </c>
      <c r="D7" s="133" t="s">
        <v>11</v>
      </c>
      <c r="E7" s="61" t="s">
        <v>12</v>
      </c>
      <c r="F7" s="133" t="s">
        <v>46</v>
      </c>
      <c r="G7" s="140">
        <v>0</v>
      </c>
    </row>
    <row r="8" spans="1:7" s="127" customFormat="1" ht="30" customHeight="1" x14ac:dyDescent="0.2">
      <c r="A8" s="131"/>
      <c r="B8" s="132" t="s">
        <v>130</v>
      </c>
      <c r="C8" s="133">
        <v>16.27</v>
      </c>
      <c r="D8" s="133" t="s">
        <v>11</v>
      </c>
      <c r="E8" s="61" t="s">
        <v>131</v>
      </c>
      <c r="F8" s="133" t="s">
        <v>46</v>
      </c>
      <c r="G8" s="140">
        <v>0</v>
      </c>
    </row>
    <row r="9" spans="1:7" s="127" customFormat="1" ht="30" customHeight="1" x14ac:dyDescent="0.2">
      <c r="A9" s="131"/>
      <c r="B9" s="133" t="s">
        <v>22</v>
      </c>
      <c r="C9" s="133">
        <v>20.09</v>
      </c>
      <c r="D9" s="133" t="s">
        <v>26</v>
      </c>
      <c r="E9" s="61" t="s">
        <v>151</v>
      </c>
      <c r="F9" s="133" t="s">
        <v>46</v>
      </c>
      <c r="G9" s="140">
        <v>0</v>
      </c>
    </row>
    <row r="10" spans="1:7" s="127" customFormat="1" ht="30" customHeight="1" x14ac:dyDescent="0.2">
      <c r="A10" s="131"/>
      <c r="B10" s="132" t="s">
        <v>166</v>
      </c>
      <c r="C10" s="133">
        <v>9.76</v>
      </c>
      <c r="D10" s="133" t="s">
        <v>67</v>
      </c>
      <c r="E10" s="61" t="s">
        <v>158</v>
      </c>
      <c r="F10" s="133" t="s">
        <v>46</v>
      </c>
      <c r="G10" s="140">
        <v>0</v>
      </c>
    </row>
    <row r="11" spans="1:7" s="127" customFormat="1" ht="30" customHeight="1" x14ac:dyDescent="0.2">
      <c r="A11" s="131"/>
      <c r="B11" s="132" t="s">
        <v>167</v>
      </c>
      <c r="C11" s="133">
        <v>9.76</v>
      </c>
      <c r="D11" s="133" t="s">
        <v>67</v>
      </c>
      <c r="E11" s="61" t="s">
        <v>158</v>
      </c>
      <c r="F11" s="133" t="s">
        <v>46</v>
      </c>
      <c r="G11" s="140">
        <v>0</v>
      </c>
    </row>
    <row r="12" spans="1:7" s="127" customFormat="1" ht="30" customHeight="1" x14ac:dyDescent="0.2">
      <c r="A12" s="131"/>
      <c r="B12" s="132" t="s">
        <v>30</v>
      </c>
      <c r="C12" s="133">
        <v>6.23</v>
      </c>
      <c r="D12" s="133" t="s">
        <v>67</v>
      </c>
      <c r="E12" s="61" t="s">
        <v>104</v>
      </c>
      <c r="F12" s="133" t="s">
        <v>46</v>
      </c>
      <c r="G12" s="140">
        <v>0</v>
      </c>
    </row>
    <row r="13" spans="1:7" s="127" customFormat="1" ht="30" customHeight="1" thickBot="1" x14ac:dyDescent="0.25">
      <c r="A13" s="134"/>
      <c r="B13" s="135" t="s">
        <v>28</v>
      </c>
      <c r="C13" s="136">
        <v>6.37</v>
      </c>
      <c r="D13" s="136" t="s">
        <v>67</v>
      </c>
      <c r="E13" s="82" t="s">
        <v>29</v>
      </c>
      <c r="F13" s="136" t="s">
        <v>46</v>
      </c>
      <c r="G13" s="141">
        <v>0</v>
      </c>
    </row>
    <row r="14" spans="1:7" ht="20.100000000000001" customHeight="1" thickBot="1" x14ac:dyDescent="0.25">
      <c r="A14" s="326" t="s">
        <v>32</v>
      </c>
      <c r="B14" s="327"/>
      <c r="C14" s="328"/>
      <c r="D14" s="66"/>
      <c r="E14" s="66"/>
      <c r="F14" s="66"/>
      <c r="G14" s="108">
        <f>SUM(G5:G13)</f>
        <v>0</v>
      </c>
    </row>
    <row r="15" spans="1:7" ht="15" customHeight="1" x14ac:dyDescent="0.2">
      <c r="B15" s="68"/>
      <c r="C15" s="68"/>
      <c r="D15" s="69"/>
      <c r="E15" s="69"/>
      <c r="F15" s="69"/>
      <c r="G15" s="70"/>
    </row>
    <row r="16" spans="1:7" ht="15" customHeight="1" thickBot="1" x14ac:dyDescent="0.25">
      <c r="B16" s="68"/>
      <c r="C16" s="68"/>
      <c r="D16" s="69"/>
      <c r="E16" s="69"/>
      <c r="F16" s="69"/>
      <c r="G16" s="70"/>
    </row>
    <row r="17" spans="1:7" ht="39.950000000000003" customHeight="1" thickBot="1" x14ac:dyDescent="0.25">
      <c r="A17" s="3"/>
      <c r="B17" s="4"/>
      <c r="C17" s="4" t="s">
        <v>5</v>
      </c>
      <c r="D17" s="4"/>
      <c r="E17" s="4" t="s">
        <v>388</v>
      </c>
      <c r="F17" s="4" t="s">
        <v>7</v>
      </c>
      <c r="G17" s="104" t="s">
        <v>389</v>
      </c>
    </row>
    <row r="18" spans="1:7" ht="30" customHeight="1" thickBot="1" x14ac:dyDescent="0.25">
      <c r="A18" s="71"/>
      <c r="B18" s="66"/>
      <c r="C18" s="72">
        <v>28</v>
      </c>
      <c r="D18" s="66"/>
      <c r="E18" s="73" t="s">
        <v>33</v>
      </c>
      <c r="F18" s="74" t="s">
        <v>92</v>
      </c>
      <c r="G18" s="109">
        <v>0</v>
      </c>
    </row>
    <row r="19" spans="1:7" ht="15" customHeight="1" thickBot="1" x14ac:dyDescent="0.25">
      <c r="B19" s="68"/>
      <c r="C19" s="68"/>
      <c r="D19" s="69"/>
      <c r="E19" s="69"/>
      <c r="F19" s="69"/>
      <c r="G19" s="70"/>
    </row>
    <row r="20" spans="1:7" ht="20.100000000000001" customHeight="1" thickBot="1" x14ac:dyDescent="0.25">
      <c r="A20" s="329" t="s">
        <v>168</v>
      </c>
      <c r="B20" s="330"/>
      <c r="C20" s="330"/>
      <c r="D20" s="330"/>
      <c r="E20" s="331"/>
      <c r="F20" s="66"/>
      <c r="G20" s="108">
        <f>G14+G18</f>
        <v>0</v>
      </c>
    </row>
  </sheetData>
  <sheetProtection password="CC3B" sheet="1" objects="1" scenarios="1"/>
  <mergeCells count="3">
    <mergeCell ref="F1:G1"/>
    <mergeCell ref="A14:C14"/>
    <mergeCell ref="A20:E20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/>
  <dimension ref="A1:G25"/>
  <sheetViews>
    <sheetView topLeftCell="A10"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7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169</v>
      </c>
      <c r="F1" s="324" t="s">
        <v>386</v>
      </c>
      <c r="G1" s="325"/>
    </row>
    <row r="2" spans="1:7" ht="15" customHeight="1" x14ac:dyDescent="0.2">
      <c r="B2" s="142" t="s">
        <v>170</v>
      </c>
    </row>
    <row r="3" spans="1:7" ht="15" customHeight="1" x14ac:dyDescent="0.2">
      <c r="A3" s="52"/>
      <c r="B3" s="142" t="s">
        <v>171</v>
      </c>
    </row>
    <row r="4" spans="1:7" ht="15" customHeight="1" thickBot="1" x14ac:dyDescent="0.25">
      <c r="A4" s="52"/>
      <c r="B4" s="143" t="s">
        <v>38</v>
      </c>
    </row>
    <row r="5" spans="1:7" s="127" customFormat="1" ht="39.950000000000003" customHeight="1" thickBot="1" x14ac:dyDescent="0.25">
      <c r="A5" s="23" t="s">
        <v>3</v>
      </c>
      <c r="B5" s="24" t="s">
        <v>4</v>
      </c>
      <c r="C5" s="24" t="s">
        <v>5</v>
      </c>
      <c r="D5" s="24" t="s">
        <v>172</v>
      </c>
      <c r="E5" s="24" t="s">
        <v>388</v>
      </c>
      <c r="F5" s="24" t="s">
        <v>7</v>
      </c>
      <c r="G5" s="138" t="s">
        <v>8</v>
      </c>
    </row>
    <row r="6" spans="1:7" s="127" customFormat="1" ht="30" customHeight="1" x14ac:dyDescent="0.2">
      <c r="A6" s="128"/>
      <c r="B6" s="129" t="s">
        <v>173</v>
      </c>
      <c r="C6" s="130">
        <v>13.5</v>
      </c>
      <c r="D6" s="130" t="s">
        <v>26</v>
      </c>
      <c r="E6" s="57" t="s">
        <v>131</v>
      </c>
      <c r="F6" s="130" t="s">
        <v>46</v>
      </c>
      <c r="G6" s="139">
        <v>0</v>
      </c>
    </row>
    <row r="7" spans="1:7" s="127" customFormat="1" ht="30" customHeight="1" x14ac:dyDescent="0.2">
      <c r="A7" s="131"/>
      <c r="B7" s="133" t="s">
        <v>174</v>
      </c>
      <c r="C7" s="133">
        <v>13.5</v>
      </c>
      <c r="D7" s="133" t="s">
        <v>26</v>
      </c>
      <c r="E7" s="61" t="s">
        <v>131</v>
      </c>
      <c r="F7" s="133" t="s">
        <v>46</v>
      </c>
      <c r="G7" s="140">
        <v>0</v>
      </c>
    </row>
    <row r="8" spans="1:7" s="127" customFormat="1" ht="30" customHeight="1" x14ac:dyDescent="0.2">
      <c r="A8" s="131"/>
      <c r="B8" s="132" t="s">
        <v>17</v>
      </c>
      <c r="C8" s="133">
        <v>13.5</v>
      </c>
      <c r="D8" s="133" t="s">
        <v>26</v>
      </c>
      <c r="E8" s="144" t="s">
        <v>175</v>
      </c>
      <c r="F8" s="133" t="s">
        <v>46</v>
      </c>
      <c r="G8" s="140">
        <v>0</v>
      </c>
    </row>
    <row r="9" spans="1:7" s="127" customFormat="1" ht="30" customHeight="1" thickBot="1" x14ac:dyDescent="0.25">
      <c r="A9" s="134"/>
      <c r="B9" s="135" t="s">
        <v>176</v>
      </c>
      <c r="C9" s="136">
        <v>25</v>
      </c>
      <c r="D9" s="136" t="s">
        <v>67</v>
      </c>
      <c r="E9" s="82" t="s">
        <v>394</v>
      </c>
      <c r="F9" s="136" t="s">
        <v>46</v>
      </c>
      <c r="G9" s="141">
        <v>0</v>
      </c>
    </row>
    <row r="10" spans="1:7" s="127" customFormat="1" ht="15" customHeight="1" x14ac:dyDescent="0.2">
      <c r="G10" s="145"/>
    </row>
    <row r="11" spans="1:7" ht="15" customHeight="1" thickBot="1" x14ac:dyDescent="0.25">
      <c r="A11" s="52"/>
      <c r="B11" s="146" t="s">
        <v>50</v>
      </c>
    </row>
    <row r="12" spans="1:7" s="127" customFormat="1" ht="39.950000000000003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388</v>
      </c>
      <c r="F12" s="24" t="s">
        <v>7</v>
      </c>
      <c r="G12" s="138" t="s">
        <v>8</v>
      </c>
    </row>
    <row r="13" spans="1:7" s="127" customFormat="1" ht="30" customHeight="1" x14ac:dyDescent="0.2">
      <c r="A13" s="128"/>
      <c r="B13" s="129" t="s">
        <v>10</v>
      </c>
      <c r="C13" s="130">
        <v>22.3</v>
      </c>
      <c r="D13" s="130" t="s">
        <v>11</v>
      </c>
      <c r="E13" s="57" t="s">
        <v>12</v>
      </c>
      <c r="F13" s="130" t="s">
        <v>46</v>
      </c>
      <c r="G13" s="147">
        <v>0</v>
      </c>
    </row>
    <row r="14" spans="1:7" s="127" customFormat="1" ht="30" customHeight="1" x14ac:dyDescent="0.2">
      <c r="A14" s="131"/>
      <c r="B14" s="132" t="s">
        <v>177</v>
      </c>
      <c r="C14" s="133">
        <v>22.3</v>
      </c>
      <c r="D14" s="133" t="s">
        <v>11</v>
      </c>
      <c r="E14" s="61" t="s">
        <v>12</v>
      </c>
      <c r="F14" s="133" t="s">
        <v>46</v>
      </c>
      <c r="G14" s="148">
        <v>0</v>
      </c>
    </row>
    <row r="15" spans="1:7" s="127" customFormat="1" ht="30" customHeight="1" x14ac:dyDescent="0.2">
      <c r="A15" s="131"/>
      <c r="B15" s="132" t="s">
        <v>178</v>
      </c>
      <c r="C15" s="133">
        <v>12.5</v>
      </c>
      <c r="D15" s="133" t="s">
        <v>11</v>
      </c>
      <c r="E15" s="61" t="s">
        <v>12</v>
      </c>
      <c r="F15" s="133" t="s">
        <v>46</v>
      </c>
      <c r="G15" s="148">
        <v>0</v>
      </c>
    </row>
    <row r="16" spans="1:7" s="127" customFormat="1" ht="30" customHeight="1" x14ac:dyDescent="0.2">
      <c r="A16" s="131"/>
      <c r="B16" s="132" t="s">
        <v>130</v>
      </c>
      <c r="C16" s="133">
        <v>16.27</v>
      </c>
      <c r="D16" s="133" t="s">
        <v>11</v>
      </c>
      <c r="E16" s="61" t="s">
        <v>131</v>
      </c>
      <c r="F16" s="133" t="s">
        <v>46</v>
      </c>
      <c r="G16" s="148">
        <v>0</v>
      </c>
    </row>
    <row r="17" spans="1:7" s="127" customFormat="1" ht="30" customHeight="1" x14ac:dyDescent="0.2">
      <c r="A17" s="131"/>
      <c r="B17" s="132" t="s">
        <v>179</v>
      </c>
      <c r="C17" s="133">
        <v>30.4</v>
      </c>
      <c r="D17" s="133" t="s">
        <v>26</v>
      </c>
      <c r="E17" s="61" t="s">
        <v>180</v>
      </c>
      <c r="F17" s="133" t="s">
        <v>46</v>
      </c>
      <c r="G17" s="148">
        <v>0</v>
      </c>
    </row>
    <row r="18" spans="1:7" s="127" customFormat="1" ht="30" customHeight="1" thickBot="1" x14ac:dyDescent="0.25">
      <c r="A18" s="134"/>
      <c r="B18" s="135" t="s">
        <v>176</v>
      </c>
      <c r="C18" s="136">
        <v>6.4</v>
      </c>
      <c r="D18" s="136" t="s">
        <v>67</v>
      </c>
      <c r="E18" s="82" t="s">
        <v>395</v>
      </c>
      <c r="F18" s="136" t="s">
        <v>46</v>
      </c>
      <c r="G18" s="149">
        <v>0</v>
      </c>
    </row>
    <row r="19" spans="1:7" ht="20.100000000000001" customHeight="1" thickBot="1" x14ac:dyDescent="0.25">
      <c r="A19" s="326" t="s">
        <v>32</v>
      </c>
      <c r="B19" s="327"/>
      <c r="C19" s="328"/>
      <c r="D19" s="66"/>
      <c r="E19" s="66"/>
      <c r="F19" s="66"/>
      <c r="G19" s="118">
        <f>SUM(G6:G9,G13:G18)</f>
        <v>0</v>
      </c>
    </row>
    <row r="20" spans="1:7" ht="15" customHeight="1" x14ac:dyDescent="0.2">
      <c r="B20" s="68"/>
      <c r="C20" s="68"/>
      <c r="D20" s="69"/>
      <c r="E20" s="69"/>
      <c r="F20" s="69"/>
      <c r="G20" s="70"/>
    </row>
    <row r="21" spans="1:7" ht="15" customHeight="1" thickBot="1" x14ac:dyDescent="0.25">
      <c r="B21" s="68"/>
      <c r="C21" s="68"/>
      <c r="D21" s="69"/>
      <c r="E21" s="69"/>
      <c r="F21" s="69"/>
      <c r="G21" s="70"/>
    </row>
    <row r="22" spans="1:7" ht="39.950000000000003" customHeight="1" thickBot="1" x14ac:dyDescent="0.25">
      <c r="A22" s="3"/>
      <c r="B22" s="4"/>
      <c r="C22" s="4" t="s">
        <v>5</v>
      </c>
      <c r="D22" s="4"/>
      <c r="E22" s="4" t="s">
        <v>388</v>
      </c>
      <c r="F22" s="4" t="s">
        <v>7</v>
      </c>
      <c r="G22" s="104" t="s">
        <v>389</v>
      </c>
    </row>
    <row r="23" spans="1:7" ht="30" customHeight="1" thickBot="1" x14ac:dyDescent="0.25">
      <c r="A23" s="71"/>
      <c r="B23" s="66"/>
      <c r="C23" s="72">
        <v>50</v>
      </c>
      <c r="D23" s="66"/>
      <c r="E23" s="73" t="s">
        <v>33</v>
      </c>
      <c r="F23" s="74" t="s">
        <v>92</v>
      </c>
      <c r="G23" s="109">
        <v>0</v>
      </c>
    </row>
    <row r="24" spans="1:7" ht="15" customHeight="1" thickBot="1" x14ac:dyDescent="0.25">
      <c r="B24" s="68"/>
      <c r="C24" s="68"/>
      <c r="D24" s="69"/>
      <c r="E24" s="69"/>
      <c r="F24" s="69"/>
      <c r="G24" s="70"/>
    </row>
    <row r="25" spans="1:7" ht="20.100000000000001" customHeight="1" thickBot="1" x14ac:dyDescent="0.25">
      <c r="A25" s="329" t="s">
        <v>181</v>
      </c>
      <c r="B25" s="330"/>
      <c r="C25" s="330"/>
      <c r="D25" s="330"/>
      <c r="E25" s="331"/>
      <c r="F25" s="66"/>
      <c r="G25" s="108">
        <f>G19+G23</f>
        <v>0</v>
      </c>
    </row>
  </sheetData>
  <sheetProtection password="CC3B" sheet="1" objects="1" scenarios="1"/>
  <mergeCells count="3">
    <mergeCell ref="F1:G1"/>
    <mergeCell ref="A19:C19"/>
    <mergeCell ref="A25:E25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/>
  <dimension ref="A1:G17"/>
  <sheetViews>
    <sheetView workbookViewId="0">
      <selection activeCell="G10" sqref="G10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182</v>
      </c>
      <c r="F1" s="324" t="s">
        <v>386</v>
      </c>
      <c r="G1" s="325"/>
    </row>
    <row r="2" spans="1:7" ht="15" customHeight="1" x14ac:dyDescent="0.2">
      <c r="B2" s="142" t="s">
        <v>170</v>
      </c>
    </row>
    <row r="3" spans="1:7" ht="15" customHeight="1" thickBot="1" x14ac:dyDescent="0.25">
      <c r="A3" s="52"/>
      <c r="B3" s="142" t="s">
        <v>171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130" t="s">
        <v>178</v>
      </c>
      <c r="C5" s="130">
        <v>13.5</v>
      </c>
      <c r="D5" s="130" t="s">
        <v>26</v>
      </c>
      <c r="E5" s="57" t="s">
        <v>12</v>
      </c>
      <c r="F5" s="130" t="s">
        <v>46</v>
      </c>
      <c r="G5" s="139">
        <v>0</v>
      </c>
    </row>
    <row r="6" spans="1:7" s="127" customFormat="1" ht="30" customHeight="1" x14ac:dyDescent="0.2">
      <c r="A6" s="131"/>
      <c r="B6" s="133" t="s">
        <v>43</v>
      </c>
      <c r="C6" s="133">
        <v>23.8</v>
      </c>
      <c r="D6" s="133" t="s">
        <v>26</v>
      </c>
      <c r="E6" s="61" t="s">
        <v>131</v>
      </c>
      <c r="F6" s="133" t="s">
        <v>46</v>
      </c>
      <c r="G6" s="140">
        <v>0</v>
      </c>
    </row>
    <row r="7" spans="1:7" s="127" customFormat="1" ht="30" customHeight="1" x14ac:dyDescent="0.2">
      <c r="A7" s="131"/>
      <c r="B7" s="133" t="s">
        <v>22</v>
      </c>
      <c r="C7" s="133">
        <v>18.7</v>
      </c>
      <c r="D7" s="133" t="s">
        <v>26</v>
      </c>
      <c r="E7" s="61" t="s">
        <v>151</v>
      </c>
      <c r="F7" s="133" t="s">
        <v>46</v>
      </c>
      <c r="G7" s="140">
        <v>0</v>
      </c>
    </row>
    <row r="8" spans="1:7" s="127" customFormat="1" ht="30" customHeight="1" x14ac:dyDescent="0.2">
      <c r="A8" s="131"/>
      <c r="B8" s="132" t="s">
        <v>22</v>
      </c>
      <c r="C8" s="133">
        <v>5.5</v>
      </c>
      <c r="D8" s="133" t="s">
        <v>183</v>
      </c>
      <c r="E8" s="61" t="s">
        <v>151</v>
      </c>
      <c r="F8" s="133" t="s">
        <v>46</v>
      </c>
      <c r="G8" s="140">
        <v>0</v>
      </c>
    </row>
    <row r="9" spans="1:7" s="127" customFormat="1" ht="30" customHeight="1" x14ac:dyDescent="0.2">
      <c r="A9" s="131"/>
      <c r="B9" s="133" t="s">
        <v>184</v>
      </c>
      <c r="C9" s="133">
        <v>9.9</v>
      </c>
      <c r="D9" s="133" t="s">
        <v>67</v>
      </c>
      <c r="E9" s="61" t="s">
        <v>185</v>
      </c>
      <c r="F9" s="133" t="s">
        <v>46</v>
      </c>
      <c r="G9" s="140">
        <v>0</v>
      </c>
    </row>
    <row r="10" spans="1:7" s="127" customFormat="1" ht="30" customHeight="1" thickBot="1" x14ac:dyDescent="0.25">
      <c r="A10" s="134"/>
      <c r="B10" s="135" t="s">
        <v>186</v>
      </c>
      <c r="C10" s="136">
        <v>14.8</v>
      </c>
      <c r="D10" s="136" t="s">
        <v>67</v>
      </c>
      <c r="E10" s="61" t="s">
        <v>187</v>
      </c>
      <c r="F10" s="136" t="s">
        <v>46</v>
      </c>
      <c r="G10" s="141">
        <v>0</v>
      </c>
    </row>
    <row r="11" spans="1:7" ht="20.100000000000001" customHeight="1" thickBot="1" x14ac:dyDescent="0.25">
      <c r="A11" s="326" t="s">
        <v>32</v>
      </c>
      <c r="B11" s="327"/>
      <c r="C11" s="328"/>
      <c r="D11" s="66"/>
      <c r="E11" s="66"/>
      <c r="F11" s="66"/>
      <c r="G11" s="118">
        <f>SUM(G5:G10)</f>
        <v>0</v>
      </c>
    </row>
    <row r="12" spans="1:7" ht="15" customHeight="1" x14ac:dyDescent="0.2">
      <c r="B12" s="68"/>
      <c r="C12" s="68"/>
      <c r="D12" s="69"/>
      <c r="E12" s="69"/>
      <c r="F12" s="69"/>
      <c r="G12" s="70"/>
    </row>
    <row r="13" spans="1:7" ht="15" customHeight="1" thickBot="1" x14ac:dyDescent="0.25">
      <c r="B13" s="68"/>
      <c r="C13" s="68"/>
      <c r="D13" s="69"/>
      <c r="E13" s="69"/>
      <c r="F13" s="69"/>
      <c r="G13" s="70"/>
    </row>
    <row r="14" spans="1:7" ht="39.950000000000003" customHeight="1" thickBot="1" x14ac:dyDescent="0.25">
      <c r="A14" s="3"/>
      <c r="B14" s="4"/>
      <c r="C14" s="4" t="s">
        <v>5</v>
      </c>
      <c r="D14" s="4"/>
      <c r="E14" s="4" t="s">
        <v>388</v>
      </c>
      <c r="F14" s="4" t="s">
        <v>7</v>
      </c>
      <c r="G14" s="104" t="s">
        <v>389</v>
      </c>
    </row>
    <row r="15" spans="1:7" ht="30" customHeight="1" thickBot="1" x14ac:dyDescent="0.25">
      <c r="A15" s="71"/>
      <c r="B15" s="66"/>
      <c r="C15" s="72">
        <v>15</v>
      </c>
      <c r="D15" s="66"/>
      <c r="E15" s="73" t="s">
        <v>33</v>
      </c>
      <c r="F15" s="74" t="s">
        <v>92</v>
      </c>
      <c r="G15" s="109">
        <v>0</v>
      </c>
    </row>
    <row r="16" spans="1:7" ht="15" customHeight="1" thickBot="1" x14ac:dyDescent="0.25">
      <c r="B16" s="68"/>
      <c r="C16" s="68"/>
      <c r="D16" s="69"/>
      <c r="E16" s="69"/>
      <c r="F16" s="69"/>
      <c r="G16" s="70"/>
    </row>
    <row r="17" spans="1:7" ht="20.100000000000001" customHeight="1" thickBot="1" x14ac:dyDescent="0.25">
      <c r="A17" s="329" t="s">
        <v>188</v>
      </c>
      <c r="B17" s="330"/>
      <c r="C17" s="330"/>
      <c r="D17" s="330"/>
      <c r="E17" s="331"/>
      <c r="F17" s="66"/>
      <c r="G17" s="108">
        <f>G11+G15</f>
        <v>0</v>
      </c>
    </row>
  </sheetData>
  <sheetProtection password="CC3B" sheet="1" objects="1" scenarios="1"/>
  <mergeCells count="3">
    <mergeCell ref="F1:G1"/>
    <mergeCell ref="A11:C11"/>
    <mergeCell ref="A17:E17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/>
  <dimension ref="A1:G24"/>
  <sheetViews>
    <sheetView topLeftCell="A4"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26" t="s">
        <v>189</v>
      </c>
      <c r="F1" s="324" t="s">
        <v>386</v>
      </c>
      <c r="G1" s="325"/>
    </row>
    <row r="2" spans="1:7" ht="15" customHeight="1" x14ac:dyDescent="0.2">
      <c r="B2" s="126" t="s">
        <v>190</v>
      </c>
    </row>
    <row r="3" spans="1:7" ht="15" customHeight="1" thickBot="1" x14ac:dyDescent="0.25">
      <c r="A3" s="52"/>
      <c r="B3" s="126" t="s">
        <v>191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129" t="s">
        <v>10</v>
      </c>
      <c r="C5" s="130">
        <v>12</v>
      </c>
      <c r="D5" s="130" t="s">
        <v>11</v>
      </c>
      <c r="E5" s="57" t="s">
        <v>12</v>
      </c>
      <c r="F5" s="130" t="s">
        <v>46</v>
      </c>
      <c r="G5" s="139">
        <v>0</v>
      </c>
    </row>
    <row r="6" spans="1:7" s="127" customFormat="1" ht="30" customHeight="1" x14ac:dyDescent="0.2">
      <c r="A6" s="131"/>
      <c r="B6" s="132" t="s">
        <v>14</v>
      </c>
      <c r="C6" s="133">
        <v>15</v>
      </c>
      <c r="D6" s="133" t="s">
        <v>11</v>
      </c>
      <c r="E6" s="61" t="s">
        <v>12</v>
      </c>
      <c r="F6" s="133" t="s">
        <v>46</v>
      </c>
      <c r="G6" s="140">
        <v>0</v>
      </c>
    </row>
    <row r="7" spans="1:7" s="127" customFormat="1" ht="30" customHeight="1" x14ac:dyDescent="0.2">
      <c r="A7" s="131"/>
      <c r="B7" s="132" t="s">
        <v>18</v>
      </c>
      <c r="C7" s="133">
        <v>12</v>
      </c>
      <c r="D7" s="133" t="s">
        <v>11</v>
      </c>
      <c r="E7" s="61" t="s">
        <v>12</v>
      </c>
      <c r="F7" s="133" t="s">
        <v>46</v>
      </c>
      <c r="G7" s="140">
        <v>0</v>
      </c>
    </row>
    <row r="8" spans="1:7" s="127" customFormat="1" ht="30" customHeight="1" x14ac:dyDescent="0.2">
      <c r="A8" s="131"/>
      <c r="B8" s="133" t="s">
        <v>20</v>
      </c>
      <c r="C8" s="133">
        <v>12</v>
      </c>
      <c r="D8" s="133" t="s">
        <v>11</v>
      </c>
      <c r="E8" s="61" t="s">
        <v>131</v>
      </c>
      <c r="F8" s="133" t="s">
        <v>46</v>
      </c>
      <c r="G8" s="140">
        <v>0</v>
      </c>
    </row>
    <row r="9" spans="1:7" s="127" customFormat="1" ht="30" customHeight="1" x14ac:dyDescent="0.2">
      <c r="A9" s="131"/>
      <c r="B9" s="133" t="s">
        <v>21</v>
      </c>
      <c r="C9" s="133">
        <v>23</v>
      </c>
      <c r="D9" s="133" t="s">
        <v>11</v>
      </c>
      <c r="E9" s="61" t="s">
        <v>131</v>
      </c>
      <c r="F9" s="133" t="s">
        <v>46</v>
      </c>
      <c r="G9" s="140">
        <v>0</v>
      </c>
    </row>
    <row r="10" spans="1:7" s="127" customFormat="1" ht="30" customHeight="1" x14ac:dyDescent="0.2">
      <c r="A10" s="131"/>
      <c r="B10" s="132" t="s">
        <v>192</v>
      </c>
      <c r="C10" s="133">
        <v>15</v>
      </c>
      <c r="D10" s="133" t="s">
        <v>11</v>
      </c>
      <c r="E10" s="61" t="s">
        <v>12</v>
      </c>
      <c r="F10" s="133" t="s">
        <v>46</v>
      </c>
      <c r="G10" s="140">
        <v>0</v>
      </c>
    </row>
    <row r="11" spans="1:7" s="127" customFormat="1" ht="30" customHeight="1" x14ac:dyDescent="0.2">
      <c r="A11" s="131"/>
      <c r="B11" s="132" t="s">
        <v>396</v>
      </c>
      <c r="C11" s="133">
        <v>14</v>
      </c>
      <c r="D11" s="133" t="s">
        <v>11</v>
      </c>
      <c r="E11" s="61" t="s">
        <v>12</v>
      </c>
      <c r="F11" s="133" t="s">
        <v>46</v>
      </c>
      <c r="G11" s="140">
        <v>0</v>
      </c>
    </row>
    <row r="12" spans="1:7" s="127" customFormat="1" ht="30" customHeight="1" x14ac:dyDescent="0.2">
      <c r="A12" s="131"/>
      <c r="B12" s="132" t="s">
        <v>397</v>
      </c>
      <c r="C12" s="133">
        <v>15</v>
      </c>
      <c r="D12" s="133" t="s">
        <v>11</v>
      </c>
      <c r="E12" s="61" t="s">
        <v>12</v>
      </c>
      <c r="F12" s="133" t="s">
        <v>46</v>
      </c>
      <c r="G12" s="140">
        <v>0</v>
      </c>
    </row>
    <row r="13" spans="1:7" s="127" customFormat="1" ht="30" customHeight="1" x14ac:dyDescent="0.2">
      <c r="A13" s="131"/>
      <c r="B13" s="133" t="s">
        <v>22</v>
      </c>
      <c r="C13" s="133">
        <v>22</v>
      </c>
      <c r="D13" s="133" t="s">
        <v>26</v>
      </c>
      <c r="E13" s="61" t="s">
        <v>24</v>
      </c>
      <c r="F13" s="133" t="s">
        <v>46</v>
      </c>
      <c r="G13" s="140">
        <v>0</v>
      </c>
    </row>
    <row r="14" spans="1:7" s="127" customFormat="1" ht="30" customHeight="1" x14ac:dyDescent="0.2">
      <c r="A14" s="131"/>
      <c r="B14" s="132" t="s">
        <v>17</v>
      </c>
      <c r="C14" s="133">
        <v>3</v>
      </c>
      <c r="D14" s="133" t="s">
        <v>11</v>
      </c>
      <c r="E14" s="61" t="s">
        <v>193</v>
      </c>
      <c r="F14" s="133" t="s">
        <v>46</v>
      </c>
      <c r="G14" s="140">
        <v>0</v>
      </c>
    </row>
    <row r="15" spans="1:7" s="127" customFormat="1" ht="30" customHeight="1" x14ac:dyDescent="0.2">
      <c r="A15" s="131"/>
      <c r="B15" s="132" t="s">
        <v>31</v>
      </c>
      <c r="C15" s="133">
        <v>9</v>
      </c>
      <c r="D15" s="133" t="s">
        <v>67</v>
      </c>
      <c r="E15" s="61" t="s">
        <v>158</v>
      </c>
      <c r="F15" s="133" t="s">
        <v>46</v>
      </c>
      <c r="G15" s="140">
        <v>0</v>
      </c>
    </row>
    <row r="16" spans="1:7" s="127" customFormat="1" ht="30" customHeight="1" x14ac:dyDescent="0.2">
      <c r="A16" s="131"/>
      <c r="B16" s="132" t="s">
        <v>28</v>
      </c>
      <c r="C16" s="133">
        <v>3</v>
      </c>
      <c r="D16" s="133" t="s">
        <v>67</v>
      </c>
      <c r="E16" s="61" t="s">
        <v>29</v>
      </c>
      <c r="F16" s="133" t="s">
        <v>46</v>
      </c>
      <c r="G16" s="140">
        <v>0</v>
      </c>
    </row>
    <row r="17" spans="1:7" s="127" customFormat="1" ht="30" customHeight="1" thickBot="1" x14ac:dyDescent="0.25">
      <c r="A17" s="134"/>
      <c r="B17" s="135" t="s">
        <v>194</v>
      </c>
      <c r="C17" s="136">
        <v>7</v>
      </c>
      <c r="D17" s="136" t="s">
        <v>67</v>
      </c>
      <c r="E17" s="82" t="s">
        <v>185</v>
      </c>
      <c r="F17" s="136" t="s">
        <v>46</v>
      </c>
      <c r="G17" s="141">
        <v>0</v>
      </c>
    </row>
    <row r="18" spans="1:7" ht="20.100000000000001" customHeight="1" thickBot="1" x14ac:dyDescent="0.25">
      <c r="A18" s="326" t="s">
        <v>32</v>
      </c>
      <c r="B18" s="327"/>
      <c r="C18" s="328"/>
      <c r="D18" s="66"/>
      <c r="E18" s="66"/>
      <c r="F18" s="66"/>
      <c r="G18" s="118">
        <f>SUM(G5:G17)</f>
        <v>0</v>
      </c>
    </row>
    <row r="19" spans="1:7" ht="15" customHeight="1" x14ac:dyDescent="0.2">
      <c r="B19" s="68"/>
      <c r="C19" s="68"/>
      <c r="D19" s="69"/>
      <c r="E19" s="69"/>
      <c r="F19" s="69"/>
      <c r="G19" s="70"/>
    </row>
    <row r="20" spans="1:7" ht="15" customHeight="1" thickBot="1" x14ac:dyDescent="0.25">
      <c r="B20" s="68"/>
      <c r="C20" s="68"/>
      <c r="D20" s="69"/>
      <c r="E20" s="69"/>
      <c r="F20" s="69"/>
      <c r="G20" s="70"/>
    </row>
    <row r="21" spans="1:7" ht="39.950000000000003" customHeight="1" thickBot="1" x14ac:dyDescent="0.25">
      <c r="A21" s="3"/>
      <c r="B21" s="4"/>
      <c r="C21" s="4" t="s">
        <v>5</v>
      </c>
      <c r="D21" s="4"/>
      <c r="E21" s="4" t="s">
        <v>388</v>
      </c>
      <c r="F21" s="4" t="s">
        <v>7</v>
      </c>
      <c r="G21" s="104" t="s">
        <v>389</v>
      </c>
    </row>
    <row r="22" spans="1:7" ht="30" customHeight="1" thickBot="1" x14ac:dyDescent="0.25">
      <c r="A22" s="71"/>
      <c r="B22" s="66"/>
      <c r="C22" s="72">
        <v>50</v>
      </c>
      <c r="D22" s="66"/>
      <c r="E22" s="73" t="s">
        <v>33</v>
      </c>
      <c r="F22" s="74" t="s">
        <v>92</v>
      </c>
      <c r="G22" s="109">
        <v>0</v>
      </c>
    </row>
    <row r="23" spans="1:7" ht="15" customHeight="1" thickBot="1" x14ac:dyDescent="0.25">
      <c r="B23" s="68"/>
      <c r="C23" s="68"/>
      <c r="D23" s="69"/>
      <c r="E23" s="69"/>
      <c r="F23" s="69"/>
      <c r="G23" s="70"/>
    </row>
    <row r="24" spans="1:7" ht="20.100000000000001" customHeight="1" thickBot="1" x14ac:dyDescent="0.25">
      <c r="A24" s="329" t="s">
        <v>195</v>
      </c>
      <c r="B24" s="330"/>
      <c r="C24" s="330"/>
      <c r="D24" s="330"/>
      <c r="E24" s="331"/>
      <c r="F24" s="66"/>
      <c r="G24" s="108">
        <f>G18+G22</f>
        <v>0</v>
      </c>
    </row>
  </sheetData>
  <sheetProtection password="CC3B" sheet="1" objects="1" scenarios="1"/>
  <mergeCells count="3">
    <mergeCell ref="F1:G1"/>
    <mergeCell ref="A18:C18"/>
    <mergeCell ref="A24:E24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/>
  <dimension ref="A1:G25"/>
  <sheetViews>
    <sheetView workbookViewId="0">
      <selection activeCell="B11" sqref="B11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196</v>
      </c>
      <c r="F1" s="324" t="s">
        <v>386</v>
      </c>
      <c r="G1" s="325"/>
    </row>
    <row r="2" spans="1:7" ht="15" customHeight="1" x14ac:dyDescent="0.2">
      <c r="B2" s="142" t="s">
        <v>197</v>
      </c>
    </row>
    <row r="3" spans="1:7" ht="15" customHeight="1" x14ac:dyDescent="0.2">
      <c r="A3" s="52"/>
      <c r="B3" s="142" t="s">
        <v>198</v>
      </c>
    </row>
    <row r="4" spans="1:7" ht="15" customHeight="1" thickBot="1" x14ac:dyDescent="0.25">
      <c r="A4" s="52"/>
      <c r="B4" s="77" t="s">
        <v>199</v>
      </c>
    </row>
    <row r="5" spans="1:7" s="127" customFormat="1" ht="39.950000000000003" customHeight="1" thickBot="1" x14ac:dyDescent="0.25">
      <c r="A5" s="23" t="s">
        <v>3</v>
      </c>
      <c r="B5" s="24" t="s">
        <v>4</v>
      </c>
      <c r="C5" s="24" t="s">
        <v>5</v>
      </c>
      <c r="D5" s="24" t="s">
        <v>6</v>
      </c>
      <c r="E5" s="24" t="s">
        <v>388</v>
      </c>
      <c r="F5" s="24" t="s">
        <v>7</v>
      </c>
      <c r="G5" s="138" t="s">
        <v>8</v>
      </c>
    </row>
    <row r="6" spans="1:7" s="127" customFormat="1" ht="30" customHeight="1" x14ac:dyDescent="0.2">
      <c r="A6" s="128"/>
      <c r="B6" s="129" t="s">
        <v>398</v>
      </c>
      <c r="C6" s="130">
        <v>14.6</v>
      </c>
      <c r="D6" s="130" t="s">
        <v>11</v>
      </c>
      <c r="E6" s="57" t="s">
        <v>12</v>
      </c>
      <c r="F6" s="130" t="s">
        <v>46</v>
      </c>
      <c r="G6" s="139">
        <v>0</v>
      </c>
    </row>
    <row r="7" spans="1:7" s="127" customFormat="1" ht="30" customHeight="1" x14ac:dyDescent="0.2">
      <c r="A7" s="131"/>
      <c r="B7" s="132" t="s">
        <v>200</v>
      </c>
      <c r="C7" s="133">
        <v>17.5</v>
      </c>
      <c r="D7" s="133" t="s">
        <v>11</v>
      </c>
      <c r="E7" s="61" t="s">
        <v>12</v>
      </c>
      <c r="F7" s="133" t="s">
        <v>46</v>
      </c>
      <c r="G7" s="140">
        <v>0</v>
      </c>
    </row>
    <row r="8" spans="1:7" s="127" customFormat="1" ht="30" customHeight="1" x14ac:dyDescent="0.2">
      <c r="A8" s="131"/>
      <c r="B8" s="133" t="s">
        <v>201</v>
      </c>
      <c r="C8" s="133">
        <v>1.8</v>
      </c>
      <c r="D8" s="133" t="s">
        <v>26</v>
      </c>
      <c r="E8" s="61" t="s">
        <v>202</v>
      </c>
      <c r="F8" s="133" t="s">
        <v>46</v>
      </c>
      <c r="G8" s="140">
        <v>0</v>
      </c>
    </row>
    <row r="9" spans="1:7" s="127" customFormat="1" ht="30" customHeight="1" thickBot="1" x14ac:dyDescent="0.25">
      <c r="A9" s="134"/>
      <c r="B9" s="136" t="s">
        <v>203</v>
      </c>
      <c r="C9" s="136" t="s">
        <v>204</v>
      </c>
      <c r="D9" s="136" t="s">
        <v>67</v>
      </c>
      <c r="E9" s="82" t="s">
        <v>205</v>
      </c>
      <c r="F9" s="136" t="s">
        <v>46</v>
      </c>
      <c r="G9" s="141">
        <v>0</v>
      </c>
    </row>
    <row r="10" spans="1:7" s="127" customFormat="1" ht="15" customHeight="1" x14ac:dyDescent="0.2">
      <c r="G10" s="145"/>
    </row>
    <row r="11" spans="1:7" ht="15" customHeight="1" thickBot="1" x14ac:dyDescent="0.25">
      <c r="B11" s="151" t="s">
        <v>206</v>
      </c>
    </row>
    <row r="12" spans="1:7" s="127" customFormat="1" ht="39.950000000000003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388</v>
      </c>
      <c r="F12" s="24" t="s">
        <v>7</v>
      </c>
      <c r="G12" s="138" t="s">
        <v>8</v>
      </c>
    </row>
    <row r="13" spans="1:7" s="127" customFormat="1" ht="30" customHeight="1" x14ac:dyDescent="0.2">
      <c r="A13" s="128"/>
      <c r="B13" s="129" t="s">
        <v>20</v>
      </c>
      <c r="C13" s="130">
        <v>14.4</v>
      </c>
      <c r="D13" s="130" t="s">
        <v>11</v>
      </c>
      <c r="E13" s="57" t="s">
        <v>131</v>
      </c>
      <c r="F13" s="130" t="s">
        <v>46</v>
      </c>
      <c r="G13" s="147">
        <v>0</v>
      </c>
    </row>
    <row r="14" spans="1:7" s="127" customFormat="1" ht="30" customHeight="1" x14ac:dyDescent="0.2">
      <c r="A14" s="131"/>
      <c r="B14" s="132" t="s">
        <v>21</v>
      </c>
      <c r="C14" s="133">
        <v>14.4</v>
      </c>
      <c r="D14" s="133" t="s">
        <v>11</v>
      </c>
      <c r="E14" s="61" t="s">
        <v>131</v>
      </c>
      <c r="F14" s="133" t="s">
        <v>46</v>
      </c>
      <c r="G14" s="148">
        <v>0</v>
      </c>
    </row>
    <row r="15" spans="1:7" s="127" customFormat="1" ht="30" customHeight="1" x14ac:dyDescent="0.2">
      <c r="A15" s="131"/>
      <c r="B15" s="132" t="s">
        <v>207</v>
      </c>
      <c r="C15" s="133">
        <v>20</v>
      </c>
      <c r="D15" s="133" t="s">
        <v>11</v>
      </c>
      <c r="E15" s="61" t="s">
        <v>131</v>
      </c>
      <c r="F15" s="133" t="s">
        <v>46</v>
      </c>
      <c r="G15" s="148">
        <v>0</v>
      </c>
    </row>
    <row r="16" spans="1:7" s="127" customFormat="1" ht="30" customHeight="1" x14ac:dyDescent="0.2">
      <c r="A16" s="131"/>
      <c r="B16" s="132" t="s">
        <v>201</v>
      </c>
      <c r="C16" s="133">
        <v>11</v>
      </c>
      <c r="D16" s="133" t="s">
        <v>26</v>
      </c>
      <c r="E16" s="61" t="s">
        <v>202</v>
      </c>
      <c r="F16" s="133" t="s">
        <v>46</v>
      </c>
      <c r="G16" s="148">
        <v>0</v>
      </c>
    </row>
    <row r="17" spans="1:7" s="127" customFormat="1" ht="30" customHeight="1" x14ac:dyDescent="0.2">
      <c r="A17" s="131"/>
      <c r="B17" s="132" t="s">
        <v>208</v>
      </c>
      <c r="C17" s="133" t="s">
        <v>209</v>
      </c>
      <c r="D17" s="133" t="s">
        <v>67</v>
      </c>
      <c r="E17" s="61" t="s">
        <v>158</v>
      </c>
      <c r="F17" s="133" t="s">
        <v>46</v>
      </c>
      <c r="G17" s="148">
        <v>0</v>
      </c>
    </row>
    <row r="18" spans="1:7" s="127" customFormat="1" ht="30" customHeight="1" thickBot="1" x14ac:dyDescent="0.25">
      <c r="A18" s="134"/>
      <c r="B18" s="135" t="s">
        <v>210</v>
      </c>
      <c r="C18" s="136">
        <v>7.4</v>
      </c>
      <c r="D18" s="136" t="s">
        <v>67</v>
      </c>
      <c r="E18" s="82" t="s">
        <v>205</v>
      </c>
      <c r="F18" s="136" t="s">
        <v>46</v>
      </c>
      <c r="G18" s="149">
        <v>0</v>
      </c>
    </row>
    <row r="19" spans="1:7" ht="20.100000000000001" customHeight="1" thickBot="1" x14ac:dyDescent="0.25">
      <c r="A19" s="326" t="s">
        <v>32</v>
      </c>
      <c r="B19" s="327"/>
      <c r="C19" s="328"/>
      <c r="D19" s="66"/>
      <c r="E19" s="66"/>
      <c r="F19" s="66"/>
      <c r="G19" s="118">
        <f>SUM(G6:G9,G13:G18)</f>
        <v>0</v>
      </c>
    </row>
    <row r="20" spans="1:7" ht="15" customHeight="1" x14ac:dyDescent="0.2">
      <c r="B20" s="68"/>
      <c r="C20" s="68"/>
      <c r="D20" s="69"/>
      <c r="E20" s="69"/>
      <c r="F20" s="69"/>
      <c r="G20" s="70"/>
    </row>
    <row r="21" spans="1:7" ht="15" customHeight="1" thickBot="1" x14ac:dyDescent="0.25">
      <c r="B21" s="68"/>
      <c r="C21" s="68"/>
      <c r="D21" s="69"/>
      <c r="E21" s="69"/>
      <c r="F21" s="69"/>
      <c r="G21" s="70"/>
    </row>
    <row r="22" spans="1:7" ht="39.950000000000003" customHeight="1" thickBot="1" x14ac:dyDescent="0.25">
      <c r="A22" s="3"/>
      <c r="B22" s="4"/>
      <c r="C22" s="4" t="s">
        <v>5</v>
      </c>
      <c r="D22" s="4"/>
      <c r="E22" s="4" t="s">
        <v>388</v>
      </c>
      <c r="F22" s="4" t="s">
        <v>7</v>
      </c>
      <c r="G22" s="104" t="s">
        <v>389</v>
      </c>
    </row>
    <row r="23" spans="1:7" ht="30" customHeight="1" thickBot="1" x14ac:dyDescent="0.25">
      <c r="A23" s="71"/>
      <c r="B23" s="66"/>
      <c r="C23" s="72">
        <v>39</v>
      </c>
      <c r="D23" s="66"/>
      <c r="E23" s="73" t="s">
        <v>33</v>
      </c>
      <c r="F23" s="74" t="s">
        <v>92</v>
      </c>
      <c r="G23" s="109">
        <v>0</v>
      </c>
    </row>
    <row r="24" spans="1:7" ht="15" customHeight="1" thickBot="1" x14ac:dyDescent="0.25">
      <c r="B24" s="68"/>
      <c r="C24" s="68"/>
      <c r="D24" s="69"/>
      <c r="E24" s="69"/>
      <c r="F24" s="69"/>
      <c r="G24" s="70"/>
    </row>
    <row r="25" spans="1:7" ht="20.100000000000001" customHeight="1" thickBot="1" x14ac:dyDescent="0.25">
      <c r="A25" s="329" t="s">
        <v>211</v>
      </c>
      <c r="B25" s="330"/>
      <c r="C25" s="330"/>
      <c r="D25" s="330"/>
      <c r="E25" s="331"/>
      <c r="F25" s="66"/>
      <c r="G25" s="108">
        <f>G19+G23</f>
        <v>0</v>
      </c>
    </row>
  </sheetData>
  <sheetProtection password="CC3B" sheet="1" objects="1" scenarios="1"/>
  <mergeCells count="3">
    <mergeCell ref="F1:G1"/>
    <mergeCell ref="A19:C19"/>
    <mergeCell ref="A25:E25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G36"/>
  <sheetViews>
    <sheetView topLeftCell="A16" workbookViewId="0">
      <selection activeCell="E6" sqref="E6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52" t="s">
        <v>35</v>
      </c>
      <c r="F1" s="324" t="s">
        <v>386</v>
      </c>
      <c r="G1" s="325"/>
    </row>
    <row r="2" spans="1:7" ht="15" customHeight="1" x14ac:dyDescent="0.2">
      <c r="B2" s="52" t="s">
        <v>36</v>
      </c>
      <c r="E2" s="78"/>
    </row>
    <row r="3" spans="1:7" ht="15" customHeight="1" x14ac:dyDescent="0.2">
      <c r="B3" s="52" t="s">
        <v>37</v>
      </c>
    </row>
    <row r="4" spans="1:7" ht="15" customHeight="1" thickBot="1" x14ac:dyDescent="0.25">
      <c r="B4" s="77" t="s">
        <v>38</v>
      </c>
    </row>
    <row r="5" spans="1:7" ht="39.950000000000003" customHeight="1" thickBot="1" x14ac:dyDescent="0.25">
      <c r="A5" s="3" t="s">
        <v>3</v>
      </c>
      <c r="B5" s="14" t="s">
        <v>4</v>
      </c>
      <c r="C5" s="4" t="s">
        <v>5</v>
      </c>
      <c r="D5" s="4" t="s">
        <v>6</v>
      </c>
      <c r="E5" s="4" t="s">
        <v>388</v>
      </c>
      <c r="F5" s="4" t="s">
        <v>7</v>
      </c>
      <c r="G5" s="104" t="s">
        <v>8</v>
      </c>
    </row>
    <row r="6" spans="1:7" ht="30" customHeight="1" x14ac:dyDescent="0.2">
      <c r="A6" s="54"/>
      <c r="B6" s="55" t="s">
        <v>39</v>
      </c>
      <c r="C6" s="79">
        <v>22</v>
      </c>
      <c r="D6" s="56" t="s">
        <v>11</v>
      </c>
      <c r="E6" s="57" t="s">
        <v>12</v>
      </c>
      <c r="F6" s="56" t="s">
        <v>13</v>
      </c>
      <c r="G6" s="105">
        <v>0</v>
      </c>
    </row>
    <row r="7" spans="1:7" ht="30" customHeight="1" x14ac:dyDescent="0.2">
      <c r="A7" s="58"/>
      <c r="B7" s="59" t="s">
        <v>40</v>
      </c>
      <c r="C7" s="62">
        <v>14</v>
      </c>
      <c r="D7" s="60" t="s">
        <v>11</v>
      </c>
      <c r="E7" s="61" t="s">
        <v>12</v>
      </c>
      <c r="F7" s="60" t="s">
        <v>13</v>
      </c>
      <c r="G7" s="106">
        <v>0</v>
      </c>
    </row>
    <row r="8" spans="1:7" ht="30" customHeight="1" x14ac:dyDescent="0.2">
      <c r="A8" s="58"/>
      <c r="B8" s="59" t="s">
        <v>41</v>
      </c>
      <c r="C8" s="62">
        <v>6</v>
      </c>
      <c r="D8" s="60" t="s">
        <v>11</v>
      </c>
      <c r="E8" s="61" t="s">
        <v>12</v>
      </c>
      <c r="F8" s="60" t="s">
        <v>13</v>
      </c>
      <c r="G8" s="106">
        <v>0</v>
      </c>
    </row>
    <row r="9" spans="1:7" ht="30" customHeight="1" x14ac:dyDescent="0.2">
      <c r="A9" s="58"/>
      <c r="B9" s="59" t="s">
        <v>42</v>
      </c>
      <c r="C9" s="62">
        <v>18</v>
      </c>
      <c r="D9" s="60" t="s">
        <v>11</v>
      </c>
      <c r="E9" s="61" t="s">
        <v>12</v>
      </c>
      <c r="F9" s="60" t="s">
        <v>13</v>
      </c>
      <c r="G9" s="106">
        <v>0</v>
      </c>
    </row>
    <row r="10" spans="1:7" ht="30" customHeight="1" x14ac:dyDescent="0.2">
      <c r="A10" s="15"/>
      <c r="B10" s="59" t="s">
        <v>43</v>
      </c>
      <c r="C10" s="62">
        <v>32</v>
      </c>
      <c r="D10" s="60" t="s">
        <v>11</v>
      </c>
      <c r="E10" s="61" t="s">
        <v>12</v>
      </c>
      <c r="F10" s="60" t="s">
        <v>13</v>
      </c>
      <c r="G10" s="106">
        <v>0</v>
      </c>
    </row>
    <row r="11" spans="1:7" ht="30" customHeight="1" x14ac:dyDescent="0.2">
      <c r="A11" s="58"/>
      <c r="B11" s="60" t="s">
        <v>22</v>
      </c>
      <c r="C11" s="62">
        <v>17</v>
      </c>
      <c r="D11" s="60" t="s">
        <v>26</v>
      </c>
      <c r="E11" s="61" t="s">
        <v>44</v>
      </c>
      <c r="F11" s="60" t="s">
        <v>13</v>
      </c>
      <c r="G11" s="106">
        <v>0</v>
      </c>
    </row>
    <row r="12" spans="1:7" ht="30" customHeight="1" x14ac:dyDescent="0.2">
      <c r="A12" s="58"/>
      <c r="B12" s="60" t="s">
        <v>45</v>
      </c>
      <c r="C12" s="62">
        <v>25</v>
      </c>
      <c r="D12" s="60"/>
      <c r="E12" s="61" t="s">
        <v>44</v>
      </c>
      <c r="F12" s="60" t="s">
        <v>46</v>
      </c>
      <c r="G12" s="106">
        <v>0</v>
      </c>
    </row>
    <row r="13" spans="1:7" ht="30" customHeight="1" x14ac:dyDescent="0.2">
      <c r="A13" s="58"/>
      <c r="B13" s="60" t="s">
        <v>25</v>
      </c>
      <c r="C13" s="62">
        <v>7</v>
      </c>
      <c r="D13" s="60" t="s">
        <v>26</v>
      </c>
      <c r="E13" s="61" t="s">
        <v>27</v>
      </c>
      <c r="F13" s="60" t="s">
        <v>13</v>
      </c>
      <c r="G13" s="106">
        <v>0</v>
      </c>
    </row>
    <row r="14" spans="1:7" ht="30" customHeight="1" x14ac:dyDescent="0.2">
      <c r="A14" s="58"/>
      <c r="B14" s="59" t="s">
        <v>390</v>
      </c>
      <c r="C14" s="62">
        <v>4</v>
      </c>
      <c r="D14" s="60" t="s">
        <v>23</v>
      </c>
      <c r="E14" s="61" t="s">
        <v>29</v>
      </c>
      <c r="F14" s="60" t="s">
        <v>13</v>
      </c>
      <c r="G14" s="106">
        <v>0</v>
      </c>
    </row>
    <row r="15" spans="1:7" ht="30" customHeight="1" x14ac:dyDescent="0.2">
      <c r="A15" s="58"/>
      <c r="B15" s="59" t="s">
        <v>47</v>
      </c>
      <c r="C15" s="62">
        <v>18</v>
      </c>
      <c r="D15" s="60" t="s">
        <v>23</v>
      </c>
      <c r="E15" s="61" t="s">
        <v>29</v>
      </c>
      <c r="F15" s="60" t="s">
        <v>13</v>
      </c>
      <c r="G15" s="106">
        <v>0</v>
      </c>
    </row>
    <row r="16" spans="1:7" ht="30" customHeight="1" x14ac:dyDescent="0.2">
      <c r="A16" s="58"/>
      <c r="B16" s="59" t="s">
        <v>48</v>
      </c>
      <c r="C16" s="62">
        <v>3</v>
      </c>
      <c r="D16" s="60" t="s">
        <v>23</v>
      </c>
      <c r="E16" s="61" t="s">
        <v>29</v>
      </c>
      <c r="F16" s="80" t="s">
        <v>13</v>
      </c>
      <c r="G16" s="106">
        <v>0</v>
      </c>
    </row>
    <row r="17" spans="1:7" ht="30" customHeight="1" thickBot="1" x14ac:dyDescent="0.25">
      <c r="A17" s="63"/>
      <c r="B17" s="64" t="s">
        <v>49</v>
      </c>
      <c r="C17" s="81">
        <v>5</v>
      </c>
      <c r="D17" s="65" t="s">
        <v>23</v>
      </c>
      <c r="E17" s="82" t="s">
        <v>29</v>
      </c>
      <c r="F17" s="83" t="s">
        <v>13</v>
      </c>
      <c r="G17" s="107">
        <v>0</v>
      </c>
    </row>
    <row r="18" spans="1:7" ht="15" customHeight="1" x14ac:dyDescent="0.2">
      <c r="B18" s="68"/>
      <c r="C18" s="68"/>
      <c r="D18" s="69"/>
      <c r="E18" s="69"/>
      <c r="F18" s="69"/>
      <c r="G18" s="70"/>
    </row>
    <row r="19" spans="1:7" ht="15" customHeight="1" thickBot="1" x14ac:dyDescent="0.25">
      <c r="B19" s="84" t="s">
        <v>50</v>
      </c>
    </row>
    <row r="20" spans="1:7" ht="39.950000000000003" customHeight="1" thickBot="1" x14ac:dyDescent="0.25">
      <c r="A20" s="3" t="s">
        <v>3</v>
      </c>
      <c r="B20" s="4" t="s">
        <v>4</v>
      </c>
      <c r="C20" s="4" t="s">
        <v>5</v>
      </c>
      <c r="D20" s="4" t="s">
        <v>6</v>
      </c>
      <c r="E20" s="4" t="s">
        <v>388</v>
      </c>
      <c r="F20" s="4" t="s">
        <v>7</v>
      </c>
      <c r="G20" s="110" t="s">
        <v>8</v>
      </c>
    </row>
    <row r="21" spans="1:7" ht="30" customHeight="1" x14ac:dyDescent="0.2">
      <c r="A21" s="54"/>
      <c r="B21" s="55" t="s">
        <v>51</v>
      </c>
      <c r="C21" s="79">
        <v>8</v>
      </c>
      <c r="D21" s="56" t="s">
        <v>11</v>
      </c>
      <c r="E21" s="57" t="s">
        <v>52</v>
      </c>
      <c r="F21" s="56" t="s">
        <v>13</v>
      </c>
      <c r="G21" s="111">
        <v>0</v>
      </c>
    </row>
    <row r="22" spans="1:7" ht="30" customHeight="1" x14ac:dyDescent="0.2">
      <c r="A22" s="58"/>
      <c r="B22" s="59" t="s">
        <v>51</v>
      </c>
      <c r="C22" s="62">
        <v>14</v>
      </c>
      <c r="D22" s="60" t="s">
        <v>11</v>
      </c>
      <c r="E22" s="61" t="s">
        <v>52</v>
      </c>
      <c r="F22" s="60" t="s">
        <v>13</v>
      </c>
      <c r="G22" s="112">
        <v>0</v>
      </c>
    </row>
    <row r="23" spans="1:7" ht="30" customHeight="1" x14ac:dyDescent="0.2">
      <c r="A23" s="58"/>
      <c r="B23" s="59" t="s">
        <v>51</v>
      </c>
      <c r="C23" s="62">
        <v>15</v>
      </c>
      <c r="D23" s="60" t="s">
        <v>11</v>
      </c>
      <c r="E23" s="61" t="s">
        <v>52</v>
      </c>
      <c r="F23" s="60" t="s">
        <v>13</v>
      </c>
      <c r="G23" s="112">
        <v>0</v>
      </c>
    </row>
    <row r="24" spans="1:7" ht="30" customHeight="1" x14ac:dyDescent="0.2">
      <c r="A24" s="58"/>
      <c r="B24" s="59" t="s">
        <v>53</v>
      </c>
      <c r="C24" s="62">
        <v>55</v>
      </c>
      <c r="D24" s="60" t="s">
        <v>11</v>
      </c>
      <c r="E24" s="61" t="s">
        <v>52</v>
      </c>
      <c r="F24" s="60" t="s">
        <v>46</v>
      </c>
      <c r="G24" s="112">
        <v>0</v>
      </c>
    </row>
    <row r="25" spans="1:7" ht="30" customHeight="1" x14ac:dyDescent="0.2">
      <c r="A25" s="15"/>
      <c r="B25" s="59" t="s">
        <v>54</v>
      </c>
      <c r="C25" s="62">
        <v>18</v>
      </c>
      <c r="D25" s="60" t="s">
        <v>11</v>
      </c>
      <c r="E25" s="61" t="s">
        <v>52</v>
      </c>
      <c r="F25" s="60" t="s">
        <v>13</v>
      </c>
      <c r="G25" s="112">
        <v>0</v>
      </c>
    </row>
    <row r="26" spans="1:7" ht="30" customHeight="1" x14ac:dyDescent="0.2">
      <c r="A26" s="58"/>
      <c r="B26" s="60" t="s">
        <v>22</v>
      </c>
      <c r="C26" s="62">
        <v>16</v>
      </c>
      <c r="D26" s="60" t="s">
        <v>26</v>
      </c>
      <c r="E26" s="61" t="s">
        <v>44</v>
      </c>
      <c r="F26" s="60" t="s">
        <v>13</v>
      </c>
      <c r="G26" s="112">
        <v>0</v>
      </c>
    </row>
    <row r="27" spans="1:7" ht="30" customHeight="1" x14ac:dyDescent="0.2">
      <c r="A27" s="58"/>
      <c r="B27" s="60" t="s">
        <v>55</v>
      </c>
      <c r="C27" s="62">
        <v>6</v>
      </c>
      <c r="D27" s="60"/>
      <c r="E27" s="61" t="s">
        <v>56</v>
      </c>
      <c r="F27" s="60" t="s">
        <v>13</v>
      </c>
      <c r="G27" s="112">
        <v>0</v>
      </c>
    </row>
    <row r="28" spans="1:7" ht="30" customHeight="1" x14ac:dyDescent="0.2">
      <c r="A28" s="58"/>
      <c r="B28" s="59" t="s">
        <v>57</v>
      </c>
      <c r="C28" s="62">
        <v>5</v>
      </c>
      <c r="D28" s="60" t="s">
        <v>23</v>
      </c>
      <c r="E28" s="61" t="s">
        <v>29</v>
      </c>
      <c r="F28" s="60" t="s">
        <v>13</v>
      </c>
      <c r="G28" s="112">
        <v>0</v>
      </c>
    </row>
    <row r="29" spans="1:7" ht="30" customHeight="1" thickBot="1" x14ac:dyDescent="0.25">
      <c r="A29" s="63"/>
      <c r="B29" s="64" t="s">
        <v>58</v>
      </c>
      <c r="C29" s="81">
        <v>4</v>
      </c>
      <c r="D29" s="65" t="s">
        <v>23</v>
      </c>
      <c r="E29" s="61" t="s">
        <v>29</v>
      </c>
      <c r="F29" s="65" t="s">
        <v>13</v>
      </c>
      <c r="G29" s="113">
        <v>0</v>
      </c>
    </row>
    <row r="30" spans="1:7" ht="20.100000000000001" customHeight="1" thickBot="1" x14ac:dyDescent="0.25">
      <c r="A30" s="326" t="s">
        <v>32</v>
      </c>
      <c r="B30" s="327"/>
      <c r="C30" s="328"/>
      <c r="D30" s="66"/>
      <c r="E30" s="66"/>
      <c r="F30" s="66"/>
      <c r="G30" s="108">
        <f>SUM(G6:G17,G21:G29)</f>
        <v>0</v>
      </c>
    </row>
    <row r="31" spans="1:7" ht="15" customHeight="1" x14ac:dyDescent="0.2">
      <c r="B31" s="68"/>
      <c r="C31" s="68"/>
      <c r="D31" s="69"/>
      <c r="E31" s="69"/>
      <c r="F31" s="69"/>
      <c r="G31" s="70"/>
    </row>
    <row r="32" spans="1:7" ht="15" customHeight="1" thickBot="1" x14ac:dyDescent="0.25">
      <c r="B32" s="68"/>
      <c r="C32" s="68"/>
      <c r="D32" s="69"/>
      <c r="E32" s="69"/>
      <c r="F32" s="69"/>
      <c r="G32" s="70"/>
    </row>
    <row r="33" spans="1:7" ht="39.950000000000003" customHeight="1" thickBot="1" x14ac:dyDescent="0.25">
      <c r="A33" s="3"/>
      <c r="B33" s="4"/>
      <c r="C33" s="4" t="s">
        <v>5</v>
      </c>
      <c r="D33" s="4"/>
      <c r="E33" s="4" t="s">
        <v>388</v>
      </c>
      <c r="F33" s="4" t="s">
        <v>7</v>
      </c>
      <c r="G33" s="104" t="s">
        <v>389</v>
      </c>
    </row>
    <row r="34" spans="1:7" ht="30" customHeight="1" thickBot="1" x14ac:dyDescent="0.25">
      <c r="A34" s="71"/>
      <c r="B34" s="66"/>
      <c r="C34" s="72">
        <v>93</v>
      </c>
      <c r="D34" s="66"/>
      <c r="E34" s="73" t="s">
        <v>33</v>
      </c>
      <c r="F34" s="74" t="s">
        <v>92</v>
      </c>
      <c r="G34" s="109">
        <v>0</v>
      </c>
    </row>
    <row r="35" spans="1:7" ht="15" customHeight="1" thickBot="1" x14ac:dyDescent="0.25">
      <c r="B35" s="68"/>
      <c r="C35" s="68"/>
      <c r="D35" s="69"/>
      <c r="E35" s="69"/>
      <c r="F35" s="69"/>
      <c r="G35" s="70"/>
    </row>
    <row r="36" spans="1:7" ht="20.100000000000001" customHeight="1" thickBot="1" x14ac:dyDescent="0.25">
      <c r="A36" s="329" t="s">
        <v>59</v>
      </c>
      <c r="B36" s="330"/>
      <c r="C36" s="330"/>
      <c r="D36" s="330"/>
      <c r="E36" s="331"/>
      <c r="F36" s="66"/>
      <c r="G36" s="108">
        <f>G30+G34</f>
        <v>0</v>
      </c>
    </row>
  </sheetData>
  <sheetProtection password="CC3B" sheet="1" objects="1" scenarios="1"/>
  <mergeCells count="3">
    <mergeCell ref="F1:G1"/>
    <mergeCell ref="A30:C30"/>
    <mergeCell ref="A36:E36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/>
  <dimension ref="A1:G19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212</v>
      </c>
      <c r="F1" s="324" t="s">
        <v>386</v>
      </c>
      <c r="G1" s="325"/>
    </row>
    <row r="2" spans="1:7" ht="15" customHeight="1" x14ac:dyDescent="0.2">
      <c r="B2" s="142" t="s">
        <v>213</v>
      </c>
    </row>
    <row r="3" spans="1:7" ht="15" customHeight="1" thickBot="1" x14ac:dyDescent="0.25">
      <c r="A3" s="52"/>
      <c r="B3" s="142" t="s">
        <v>214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129" t="s">
        <v>10</v>
      </c>
      <c r="C5" s="130">
        <v>10.5</v>
      </c>
      <c r="D5" s="130" t="s">
        <v>11</v>
      </c>
      <c r="E5" s="57" t="s">
        <v>12</v>
      </c>
      <c r="F5" s="130" t="s">
        <v>46</v>
      </c>
      <c r="G5" s="147">
        <v>0</v>
      </c>
    </row>
    <row r="6" spans="1:7" s="127" customFormat="1" ht="30" customHeight="1" x14ac:dyDescent="0.2">
      <c r="A6" s="131"/>
      <c r="B6" s="132" t="s">
        <v>14</v>
      </c>
      <c r="C6" s="133">
        <v>18</v>
      </c>
      <c r="D6" s="133" t="s">
        <v>11</v>
      </c>
      <c r="E6" s="61" t="s">
        <v>12</v>
      </c>
      <c r="F6" s="133" t="s">
        <v>46</v>
      </c>
      <c r="G6" s="148">
        <v>0</v>
      </c>
    </row>
    <row r="7" spans="1:7" s="127" customFormat="1" ht="30" customHeight="1" x14ac:dyDescent="0.2">
      <c r="A7" s="131"/>
      <c r="B7" s="132" t="s">
        <v>15</v>
      </c>
      <c r="C7" s="133">
        <v>3</v>
      </c>
      <c r="D7" s="133" t="s">
        <v>11</v>
      </c>
      <c r="E7" s="61" t="s">
        <v>131</v>
      </c>
      <c r="F7" s="133" t="s">
        <v>215</v>
      </c>
      <c r="G7" s="148">
        <v>0</v>
      </c>
    </row>
    <row r="8" spans="1:7" s="127" customFormat="1" ht="30" customHeight="1" x14ac:dyDescent="0.2">
      <c r="A8" s="131"/>
      <c r="B8" s="132" t="s">
        <v>17</v>
      </c>
      <c r="C8" s="133">
        <v>3</v>
      </c>
      <c r="D8" s="133" t="s">
        <v>26</v>
      </c>
      <c r="E8" s="61" t="s">
        <v>216</v>
      </c>
      <c r="F8" s="133" t="s">
        <v>46</v>
      </c>
      <c r="G8" s="148">
        <v>0</v>
      </c>
    </row>
    <row r="9" spans="1:7" s="127" customFormat="1" ht="30" customHeight="1" x14ac:dyDescent="0.2">
      <c r="A9" s="131"/>
      <c r="B9" s="133" t="s">
        <v>20</v>
      </c>
      <c r="C9" s="133">
        <v>15.5</v>
      </c>
      <c r="D9" s="133" t="s">
        <v>11</v>
      </c>
      <c r="E9" s="61" t="s">
        <v>131</v>
      </c>
      <c r="F9" s="133" t="s">
        <v>46</v>
      </c>
      <c r="G9" s="148">
        <v>0</v>
      </c>
    </row>
    <row r="10" spans="1:7" s="127" customFormat="1" ht="30" customHeight="1" x14ac:dyDescent="0.2">
      <c r="A10" s="131"/>
      <c r="B10" s="132" t="s">
        <v>31</v>
      </c>
      <c r="C10" s="133">
        <v>2</v>
      </c>
      <c r="D10" s="133" t="s">
        <v>67</v>
      </c>
      <c r="E10" s="61" t="s">
        <v>217</v>
      </c>
      <c r="F10" s="133" t="s">
        <v>46</v>
      </c>
      <c r="G10" s="148">
        <v>0</v>
      </c>
    </row>
    <row r="11" spans="1:7" s="127" customFormat="1" ht="30" customHeight="1" x14ac:dyDescent="0.2">
      <c r="A11" s="131"/>
      <c r="B11" s="132" t="s">
        <v>66</v>
      </c>
      <c r="C11" s="133">
        <v>1.7</v>
      </c>
      <c r="D11" s="133" t="s">
        <v>67</v>
      </c>
      <c r="E11" s="61" t="s">
        <v>218</v>
      </c>
      <c r="F11" s="133" t="s">
        <v>46</v>
      </c>
      <c r="G11" s="148">
        <v>0</v>
      </c>
    </row>
    <row r="12" spans="1:7" s="127" customFormat="1" ht="30" customHeight="1" thickBot="1" x14ac:dyDescent="0.25">
      <c r="A12" s="134"/>
      <c r="B12" s="135" t="s">
        <v>194</v>
      </c>
      <c r="C12" s="136">
        <v>1.7</v>
      </c>
      <c r="D12" s="136" t="s">
        <v>67</v>
      </c>
      <c r="E12" s="61" t="s">
        <v>185</v>
      </c>
      <c r="F12" s="136" t="s">
        <v>46</v>
      </c>
      <c r="G12" s="149">
        <v>0</v>
      </c>
    </row>
    <row r="13" spans="1:7" ht="20.100000000000001" customHeight="1" thickBot="1" x14ac:dyDescent="0.25">
      <c r="A13" s="326" t="s">
        <v>32</v>
      </c>
      <c r="B13" s="327"/>
      <c r="C13" s="328"/>
      <c r="D13" s="66"/>
      <c r="E13" s="66"/>
      <c r="F13" s="66"/>
      <c r="G13" s="118">
        <f>SUM(G5:G12)</f>
        <v>0</v>
      </c>
    </row>
    <row r="14" spans="1:7" ht="15" customHeight="1" x14ac:dyDescent="0.2">
      <c r="B14" s="68"/>
      <c r="C14" s="68"/>
      <c r="D14" s="69"/>
      <c r="E14" s="69"/>
      <c r="F14" s="69"/>
      <c r="G14" s="70"/>
    </row>
    <row r="15" spans="1:7" ht="15" customHeight="1" thickBot="1" x14ac:dyDescent="0.25">
      <c r="B15" s="68"/>
      <c r="C15" s="68"/>
      <c r="D15" s="69"/>
      <c r="E15" s="69"/>
      <c r="F15" s="69"/>
      <c r="G15" s="70"/>
    </row>
    <row r="16" spans="1:7" ht="39.950000000000003" customHeight="1" thickBot="1" x14ac:dyDescent="0.25">
      <c r="A16" s="3"/>
      <c r="B16" s="4"/>
      <c r="C16" s="4" t="s">
        <v>5</v>
      </c>
      <c r="D16" s="4"/>
      <c r="E16" s="4" t="s">
        <v>388</v>
      </c>
      <c r="F16" s="4" t="s">
        <v>7</v>
      </c>
      <c r="G16" s="104" t="s">
        <v>389</v>
      </c>
    </row>
    <row r="17" spans="1:7" ht="30" customHeight="1" thickBot="1" x14ac:dyDescent="0.25">
      <c r="A17" s="71"/>
      <c r="B17" s="66"/>
      <c r="C17" s="72">
        <v>30.23</v>
      </c>
      <c r="D17" s="66"/>
      <c r="E17" s="73" t="s">
        <v>33</v>
      </c>
      <c r="F17" s="74" t="s">
        <v>92</v>
      </c>
      <c r="G17" s="109">
        <v>0</v>
      </c>
    </row>
    <row r="18" spans="1:7" ht="15" customHeight="1" thickBot="1" x14ac:dyDescent="0.25">
      <c r="B18" s="68"/>
      <c r="C18" s="68"/>
      <c r="D18" s="69"/>
      <c r="E18" s="69"/>
      <c r="F18" s="69"/>
      <c r="G18" s="70"/>
    </row>
    <row r="19" spans="1:7" ht="20.100000000000001" customHeight="1" thickBot="1" x14ac:dyDescent="0.25">
      <c r="A19" s="329" t="s">
        <v>219</v>
      </c>
      <c r="B19" s="330"/>
      <c r="C19" s="330"/>
      <c r="D19" s="330"/>
      <c r="E19" s="331"/>
      <c r="F19" s="66"/>
      <c r="G19" s="108">
        <f>G13+G17</f>
        <v>0</v>
      </c>
    </row>
  </sheetData>
  <sheetProtection password="CC3B" sheet="1" objects="1" scenarios="1"/>
  <mergeCells count="3">
    <mergeCell ref="F1:G1"/>
    <mergeCell ref="A13:C13"/>
    <mergeCell ref="A19:E19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/>
  <dimension ref="A1:G20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220</v>
      </c>
      <c r="F1" s="324" t="s">
        <v>386</v>
      </c>
      <c r="G1" s="325"/>
    </row>
    <row r="2" spans="1:7" ht="15" customHeight="1" x14ac:dyDescent="0.2">
      <c r="B2" s="142" t="s">
        <v>221</v>
      </c>
    </row>
    <row r="3" spans="1:7" ht="15" customHeight="1" thickBot="1" x14ac:dyDescent="0.25">
      <c r="A3" s="52"/>
      <c r="B3" s="142" t="s">
        <v>222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129" t="s">
        <v>10</v>
      </c>
      <c r="C5" s="130">
        <v>11.2</v>
      </c>
      <c r="D5" s="130" t="s">
        <v>11</v>
      </c>
      <c r="E5" s="57" t="s">
        <v>12</v>
      </c>
      <c r="F5" s="130" t="s">
        <v>46</v>
      </c>
      <c r="G5" s="147">
        <v>0</v>
      </c>
    </row>
    <row r="6" spans="1:7" s="127" customFormat="1" ht="30" customHeight="1" x14ac:dyDescent="0.2">
      <c r="A6" s="131"/>
      <c r="B6" s="132" t="s">
        <v>14</v>
      </c>
      <c r="C6" s="133">
        <v>13</v>
      </c>
      <c r="D6" s="133" t="s">
        <v>11</v>
      </c>
      <c r="E6" s="61" t="s">
        <v>12</v>
      </c>
      <c r="F6" s="133" t="s">
        <v>46</v>
      </c>
      <c r="G6" s="148">
        <v>0</v>
      </c>
    </row>
    <row r="7" spans="1:7" s="127" customFormat="1" ht="30" customHeight="1" x14ac:dyDescent="0.2">
      <c r="A7" s="131"/>
      <c r="B7" s="132" t="s">
        <v>223</v>
      </c>
      <c r="C7" s="133">
        <v>9.3000000000000007</v>
      </c>
      <c r="D7" s="133" t="s">
        <v>11</v>
      </c>
      <c r="E7" s="61" t="s">
        <v>12</v>
      </c>
      <c r="F7" s="133" t="s">
        <v>46</v>
      </c>
      <c r="G7" s="148">
        <v>0</v>
      </c>
    </row>
    <row r="8" spans="1:7" s="127" customFormat="1" ht="30" customHeight="1" x14ac:dyDescent="0.2">
      <c r="A8" s="131"/>
      <c r="B8" s="132" t="s">
        <v>18</v>
      </c>
      <c r="C8" s="133">
        <v>20</v>
      </c>
      <c r="D8" s="133" t="s">
        <v>11</v>
      </c>
      <c r="E8" s="61" t="s">
        <v>12</v>
      </c>
      <c r="F8" s="133" t="s">
        <v>46</v>
      </c>
      <c r="G8" s="148">
        <v>0</v>
      </c>
    </row>
    <row r="9" spans="1:7" s="127" customFormat="1" ht="30" customHeight="1" x14ac:dyDescent="0.2">
      <c r="A9" s="131"/>
      <c r="B9" s="133" t="s">
        <v>20</v>
      </c>
      <c r="C9" s="133">
        <v>50</v>
      </c>
      <c r="D9" s="133" t="s">
        <v>11</v>
      </c>
      <c r="E9" s="61" t="s">
        <v>131</v>
      </c>
      <c r="F9" s="133" t="s">
        <v>46</v>
      </c>
      <c r="G9" s="148">
        <v>0</v>
      </c>
    </row>
    <row r="10" spans="1:7" s="127" customFormat="1" ht="30" customHeight="1" x14ac:dyDescent="0.2">
      <c r="A10" s="131"/>
      <c r="B10" s="133" t="s">
        <v>22</v>
      </c>
      <c r="C10" s="133">
        <v>10.8</v>
      </c>
      <c r="D10" s="133" t="s">
        <v>67</v>
      </c>
      <c r="E10" s="61" t="s">
        <v>151</v>
      </c>
      <c r="F10" s="133" t="s">
        <v>46</v>
      </c>
      <c r="G10" s="148">
        <v>0</v>
      </c>
    </row>
    <row r="11" spans="1:7" s="127" customFormat="1" ht="30" customHeight="1" x14ac:dyDescent="0.2">
      <c r="A11" s="131"/>
      <c r="B11" s="133" t="s">
        <v>25</v>
      </c>
      <c r="C11" s="133">
        <v>4.9000000000000004</v>
      </c>
      <c r="D11" s="133" t="s">
        <v>26</v>
      </c>
      <c r="E11" s="61" t="s">
        <v>27</v>
      </c>
      <c r="F11" s="133" t="s">
        <v>46</v>
      </c>
      <c r="G11" s="148">
        <v>0</v>
      </c>
    </row>
    <row r="12" spans="1:7" s="127" customFormat="1" ht="30" customHeight="1" x14ac:dyDescent="0.2">
      <c r="A12" s="131"/>
      <c r="B12" s="133" t="s">
        <v>224</v>
      </c>
      <c r="C12" s="133">
        <v>5.9</v>
      </c>
      <c r="D12" s="133" t="s">
        <v>11</v>
      </c>
      <c r="E12" s="61" t="s">
        <v>193</v>
      </c>
      <c r="F12" s="133" t="s">
        <v>46</v>
      </c>
      <c r="G12" s="148">
        <v>0</v>
      </c>
    </row>
    <row r="13" spans="1:7" s="127" customFormat="1" ht="30" customHeight="1" thickBot="1" x14ac:dyDescent="0.25">
      <c r="A13" s="134"/>
      <c r="B13" s="135" t="s">
        <v>31</v>
      </c>
      <c r="C13" s="136">
        <v>8.9</v>
      </c>
      <c r="D13" s="136" t="s">
        <v>67</v>
      </c>
      <c r="E13" s="61" t="s">
        <v>225</v>
      </c>
      <c r="F13" s="136" t="s">
        <v>46</v>
      </c>
      <c r="G13" s="149">
        <v>0</v>
      </c>
    </row>
    <row r="14" spans="1:7" ht="20.100000000000001" customHeight="1" thickBot="1" x14ac:dyDescent="0.25">
      <c r="A14" s="326" t="s">
        <v>32</v>
      </c>
      <c r="B14" s="327"/>
      <c r="C14" s="328"/>
      <c r="D14" s="66"/>
      <c r="E14" s="66"/>
      <c r="F14" s="66"/>
      <c r="G14" s="118">
        <f>SUM(G5:G13)</f>
        <v>0</v>
      </c>
    </row>
    <row r="15" spans="1:7" ht="15" customHeight="1" x14ac:dyDescent="0.2">
      <c r="B15" s="68"/>
      <c r="C15" s="68"/>
      <c r="D15" s="69"/>
      <c r="E15" s="69"/>
      <c r="F15" s="69"/>
      <c r="G15" s="70"/>
    </row>
    <row r="16" spans="1:7" ht="15" customHeight="1" thickBot="1" x14ac:dyDescent="0.25">
      <c r="B16" s="68"/>
      <c r="C16" s="68"/>
      <c r="D16" s="69"/>
      <c r="E16" s="69"/>
      <c r="F16" s="69"/>
      <c r="G16" s="70"/>
    </row>
    <row r="17" spans="1:7" ht="39.950000000000003" customHeight="1" thickBot="1" x14ac:dyDescent="0.25">
      <c r="A17" s="3"/>
      <c r="B17" s="4"/>
      <c r="C17" s="4" t="s">
        <v>5</v>
      </c>
      <c r="D17" s="4"/>
      <c r="E17" s="4" t="s">
        <v>388</v>
      </c>
      <c r="F17" s="4" t="s">
        <v>7</v>
      </c>
      <c r="G17" s="104" t="s">
        <v>389</v>
      </c>
    </row>
    <row r="18" spans="1:7" ht="30" customHeight="1" thickBot="1" x14ac:dyDescent="0.25">
      <c r="A18" s="71"/>
      <c r="B18" s="66"/>
      <c r="C18" s="72">
        <v>68</v>
      </c>
      <c r="D18" s="66"/>
      <c r="E18" s="73" t="s">
        <v>33</v>
      </c>
      <c r="F18" s="74" t="s">
        <v>92</v>
      </c>
      <c r="G18" s="109">
        <v>0</v>
      </c>
    </row>
    <row r="19" spans="1:7" ht="15" customHeight="1" thickBot="1" x14ac:dyDescent="0.25">
      <c r="B19" s="68"/>
      <c r="C19" s="68"/>
      <c r="D19" s="69"/>
      <c r="E19" s="69"/>
      <c r="F19" s="69"/>
      <c r="G19" s="70"/>
    </row>
    <row r="20" spans="1:7" ht="20.100000000000001" customHeight="1" thickBot="1" x14ac:dyDescent="0.25">
      <c r="A20" s="329" t="s">
        <v>226</v>
      </c>
      <c r="B20" s="330"/>
      <c r="C20" s="330"/>
      <c r="D20" s="330"/>
      <c r="E20" s="331"/>
      <c r="F20" s="66"/>
      <c r="G20" s="108">
        <f>G14+G18</f>
        <v>0</v>
      </c>
    </row>
  </sheetData>
  <sheetProtection password="CC3B" sheet="1" objects="1" scenarios="1"/>
  <mergeCells count="3">
    <mergeCell ref="F1:G1"/>
    <mergeCell ref="A14:C14"/>
    <mergeCell ref="A20:E20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/>
  <dimension ref="A1:G21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227</v>
      </c>
      <c r="F1" s="324" t="s">
        <v>386</v>
      </c>
      <c r="G1" s="325"/>
    </row>
    <row r="2" spans="1:7" ht="15" customHeight="1" x14ac:dyDescent="0.2">
      <c r="B2" s="142" t="s">
        <v>228</v>
      </c>
    </row>
    <row r="3" spans="1:7" ht="15" customHeight="1" thickBot="1" x14ac:dyDescent="0.25">
      <c r="A3" s="52"/>
      <c r="B3" s="142" t="s">
        <v>229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129" t="s">
        <v>10</v>
      </c>
      <c r="C5" s="130">
        <v>22</v>
      </c>
      <c r="D5" s="130" t="s">
        <v>11</v>
      </c>
      <c r="E5" s="57" t="s">
        <v>12</v>
      </c>
      <c r="F5" s="130" t="s">
        <v>46</v>
      </c>
      <c r="G5" s="147">
        <v>0</v>
      </c>
    </row>
    <row r="6" spans="1:7" s="127" customFormat="1" ht="30" customHeight="1" x14ac:dyDescent="0.2">
      <c r="A6" s="131"/>
      <c r="B6" s="132" t="s">
        <v>14</v>
      </c>
      <c r="C6" s="133">
        <v>16</v>
      </c>
      <c r="D6" s="133" t="s">
        <v>11</v>
      </c>
      <c r="E6" s="61" t="s">
        <v>12</v>
      </c>
      <c r="F6" s="133" t="s">
        <v>46</v>
      </c>
      <c r="G6" s="148">
        <v>0</v>
      </c>
    </row>
    <row r="7" spans="1:7" s="127" customFormat="1" ht="30" customHeight="1" x14ac:dyDescent="0.2">
      <c r="A7" s="131"/>
      <c r="B7" s="132" t="s">
        <v>15</v>
      </c>
      <c r="C7" s="133">
        <v>8</v>
      </c>
      <c r="D7" s="133" t="s">
        <v>11</v>
      </c>
      <c r="E7" s="61" t="s">
        <v>131</v>
      </c>
      <c r="F7" s="133" t="s">
        <v>215</v>
      </c>
      <c r="G7" s="148">
        <v>0</v>
      </c>
    </row>
    <row r="8" spans="1:7" s="127" customFormat="1" ht="30" customHeight="1" x14ac:dyDescent="0.2">
      <c r="A8" s="131"/>
      <c r="B8" s="133" t="s">
        <v>230</v>
      </c>
      <c r="C8" s="133">
        <v>28</v>
      </c>
      <c r="D8" s="133" t="s">
        <v>11</v>
      </c>
      <c r="E8" s="61" t="s">
        <v>131</v>
      </c>
      <c r="F8" s="133" t="s">
        <v>215</v>
      </c>
      <c r="G8" s="148">
        <v>0</v>
      </c>
    </row>
    <row r="9" spans="1:7" s="127" customFormat="1" ht="30" customHeight="1" x14ac:dyDescent="0.2">
      <c r="A9" s="131"/>
      <c r="B9" s="133" t="s">
        <v>22</v>
      </c>
      <c r="C9" s="133">
        <v>10</v>
      </c>
      <c r="D9" s="133" t="s">
        <v>26</v>
      </c>
      <c r="E9" s="61" t="s">
        <v>151</v>
      </c>
      <c r="F9" s="133" t="s">
        <v>46</v>
      </c>
      <c r="G9" s="148">
        <v>0</v>
      </c>
    </row>
    <row r="10" spans="1:7" s="127" customFormat="1" ht="30" customHeight="1" x14ac:dyDescent="0.2">
      <c r="A10" s="131"/>
      <c r="B10" s="133" t="s">
        <v>25</v>
      </c>
      <c r="C10" s="133">
        <v>4.5</v>
      </c>
      <c r="D10" s="133" t="s">
        <v>26</v>
      </c>
      <c r="E10" s="61" t="s">
        <v>231</v>
      </c>
      <c r="F10" s="133" t="s">
        <v>46</v>
      </c>
      <c r="G10" s="148">
        <v>0</v>
      </c>
    </row>
    <row r="11" spans="1:7" s="127" customFormat="1" ht="30" customHeight="1" x14ac:dyDescent="0.2">
      <c r="A11" s="131"/>
      <c r="B11" s="132" t="s">
        <v>17</v>
      </c>
      <c r="C11" s="133">
        <v>4</v>
      </c>
      <c r="D11" s="133" t="s">
        <v>26</v>
      </c>
      <c r="E11" s="61" t="s">
        <v>232</v>
      </c>
      <c r="F11" s="133" t="s">
        <v>46</v>
      </c>
      <c r="G11" s="148">
        <v>0</v>
      </c>
    </row>
    <row r="12" spans="1:7" s="127" customFormat="1" ht="30" customHeight="1" x14ac:dyDescent="0.2">
      <c r="A12" s="131"/>
      <c r="B12" s="132" t="s">
        <v>31</v>
      </c>
      <c r="C12" s="133">
        <v>8</v>
      </c>
      <c r="D12" s="133" t="s">
        <v>67</v>
      </c>
      <c r="E12" s="61" t="s">
        <v>158</v>
      </c>
      <c r="F12" s="133" t="s">
        <v>46</v>
      </c>
      <c r="G12" s="148">
        <v>0</v>
      </c>
    </row>
    <row r="13" spans="1:7" s="127" customFormat="1" ht="30" customHeight="1" x14ac:dyDescent="0.2">
      <c r="A13" s="131"/>
      <c r="B13" s="132" t="s">
        <v>28</v>
      </c>
      <c r="C13" s="133">
        <v>5</v>
      </c>
      <c r="D13" s="133" t="s">
        <v>67</v>
      </c>
      <c r="E13" s="61" t="s">
        <v>233</v>
      </c>
      <c r="F13" s="133" t="s">
        <v>46</v>
      </c>
      <c r="G13" s="148">
        <v>0</v>
      </c>
    </row>
    <row r="14" spans="1:7" s="127" customFormat="1" ht="30" customHeight="1" thickBot="1" x14ac:dyDescent="0.25">
      <c r="A14" s="134"/>
      <c r="B14" s="135" t="s">
        <v>194</v>
      </c>
      <c r="C14" s="136">
        <v>2</v>
      </c>
      <c r="D14" s="136" t="s">
        <v>26</v>
      </c>
      <c r="E14" s="82" t="s">
        <v>205</v>
      </c>
      <c r="F14" s="136" t="s">
        <v>46</v>
      </c>
      <c r="G14" s="149">
        <v>0</v>
      </c>
    </row>
    <row r="15" spans="1:7" ht="20.100000000000001" customHeight="1" thickBot="1" x14ac:dyDescent="0.25">
      <c r="A15" s="326" t="s">
        <v>32</v>
      </c>
      <c r="B15" s="327"/>
      <c r="C15" s="328"/>
      <c r="D15" s="66"/>
      <c r="E15" s="66"/>
      <c r="F15" s="66"/>
      <c r="G15" s="118">
        <f>SUM(G5:G14)</f>
        <v>0</v>
      </c>
    </row>
    <row r="16" spans="1:7" ht="15" customHeight="1" x14ac:dyDescent="0.2">
      <c r="B16" s="68"/>
      <c r="C16" s="68"/>
      <c r="D16" s="69"/>
      <c r="E16" s="69"/>
      <c r="F16" s="69"/>
      <c r="G16" s="70"/>
    </row>
    <row r="17" spans="1:7" ht="15" customHeight="1" thickBot="1" x14ac:dyDescent="0.25">
      <c r="B17" s="68"/>
      <c r="C17" s="68"/>
      <c r="D17" s="69"/>
      <c r="E17" s="69"/>
      <c r="F17" s="69"/>
      <c r="G17" s="70"/>
    </row>
    <row r="18" spans="1:7" ht="39.950000000000003" customHeight="1" thickBot="1" x14ac:dyDescent="0.25">
      <c r="A18" s="3"/>
      <c r="B18" s="4"/>
      <c r="C18" s="4" t="s">
        <v>5</v>
      </c>
      <c r="D18" s="4"/>
      <c r="E18" s="4" t="s">
        <v>388</v>
      </c>
      <c r="F18" s="4" t="s">
        <v>7</v>
      </c>
      <c r="G18" s="104" t="s">
        <v>389</v>
      </c>
    </row>
    <row r="19" spans="1:7" ht="30" customHeight="1" thickBot="1" x14ac:dyDescent="0.25">
      <c r="A19" s="71"/>
      <c r="B19" s="66"/>
      <c r="C19" s="72">
        <v>50</v>
      </c>
      <c r="D19" s="66"/>
      <c r="E19" s="73" t="s">
        <v>33</v>
      </c>
      <c r="F19" s="74" t="s">
        <v>92</v>
      </c>
      <c r="G19" s="109">
        <v>0</v>
      </c>
    </row>
    <row r="20" spans="1:7" ht="15" customHeight="1" thickBot="1" x14ac:dyDescent="0.25">
      <c r="B20" s="68"/>
      <c r="C20" s="68"/>
      <c r="D20" s="69"/>
      <c r="E20" s="69"/>
      <c r="F20" s="69"/>
      <c r="G20" s="70"/>
    </row>
    <row r="21" spans="1:7" ht="20.100000000000001" customHeight="1" thickBot="1" x14ac:dyDescent="0.25">
      <c r="A21" s="329" t="s">
        <v>234</v>
      </c>
      <c r="B21" s="330"/>
      <c r="C21" s="330"/>
      <c r="D21" s="330"/>
      <c r="E21" s="331"/>
      <c r="F21" s="66"/>
      <c r="G21" s="108">
        <f>G15+G19</f>
        <v>0</v>
      </c>
    </row>
  </sheetData>
  <sheetProtection password="CC3B" sheet="1" objects="1" scenarios="1"/>
  <mergeCells count="3">
    <mergeCell ref="F1:G1"/>
    <mergeCell ref="A15:C15"/>
    <mergeCell ref="A21:E21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6"/>
  <dimension ref="A1:H21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8" width="9.140625" style="51"/>
    <col min="9" max="16384" width="9.140625" style="152"/>
  </cols>
  <sheetData>
    <row r="1" spans="1:8" ht="15" customHeight="1" x14ac:dyDescent="0.2">
      <c r="B1" s="142" t="s">
        <v>363</v>
      </c>
      <c r="C1" s="152"/>
      <c r="F1" s="324" t="s">
        <v>386</v>
      </c>
      <c r="G1" s="325"/>
    </row>
    <row r="2" spans="1:8" ht="15" customHeight="1" x14ac:dyDescent="0.2">
      <c r="A2" s="152"/>
      <c r="B2" s="142" t="s">
        <v>302</v>
      </c>
      <c r="C2" s="152"/>
      <c r="G2" s="152"/>
    </row>
    <row r="3" spans="1:8" ht="15" customHeight="1" thickBot="1" x14ac:dyDescent="0.25">
      <c r="A3" s="52"/>
      <c r="B3" s="142" t="s">
        <v>303</v>
      </c>
      <c r="C3" s="152"/>
      <c r="G3" s="152"/>
    </row>
    <row r="4" spans="1:8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  <c r="H4" s="127"/>
    </row>
    <row r="5" spans="1:8" ht="30" customHeight="1" x14ac:dyDescent="0.2">
      <c r="A5" s="128"/>
      <c r="B5" s="129" t="s">
        <v>10</v>
      </c>
      <c r="C5" s="130">
        <v>18.399999999999999</v>
      </c>
      <c r="D5" s="130" t="s">
        <v>11</v>
      </c>
      <c r="E5" s="57" t="s">
        <v>304</v>
      </c>
      <c r="F5" s="130" t="s">
        <v>46</v>
      </c>
      <c r="G5" s="147">
        <v>0</v>
      </c>
      <c r="H5" s="127"/>
    </row>
    <row r="6" spans="1:8" ht="30" customHeight="1" x14ac:dyDescent="0.2">
      <c r="A6" s="131"/>
      <c r="B6" s="132" t="s">
        <v>18</v>
      </c>
      <c r="C6" s="133">
        <v>8.6</v>
      </c>
      <c r="D6" s="133" t="s">
        <v>11</v>
      </c>
      <c r="E6" s="61" t="s">
        <v>304</v>
      </c>
      <c r="F6" s="133" t="s">
        <v>46</v>
      </c>
      <c r="G6" s="148">
        <v>0</v>
      </c>
      <c r="H6" s="127"/>
    </row>
    <row r="7" spans="1:8" ht="30" customHeight="1" x14ac:dyDescent="0.2">
      <c r="A7" s="131"/>
      <c r="B7" s="132" t="s">
        <v>305</v>
      </c>
      <c r="C7" s="133">
        <v>8.6</v>
      </c>
      <c r="D7" s="133" t="s">
        <v>11</v>
      </c>
      <c r="E7" s="61" t="s">
        <v>306</v>
      </c>
      <c r="F7" s="133" t="s">
        <v>46</v>
      </c>
      <c r="G7" s="148">
        <v>0</v>
      </c>
      <c r="H7" s="127"/>
    </row>
    <row r="8" spans="1:8" ht="30" customHeight="1" x14ac:dyDescent="0.2">
      <c r="A8" s="131"/>
      <c r="B8" s="132" t="s">
        <v>307</v>
      </c>
      <c r="C8" s="133">
        <v>20</v>
      </c>
      <c r="D8" s="133" t="s">
        <v>11</v>
      </c>
      <c r="E8" s="61" t="s">
        <v>308</v>
      </c>
      <c r="F8" s="133" t="s">
        <v>46</v>
      </c>
      <c r="G8" s="148">
        <v>0</v>
      </c>
      <c r="H8" s="127"/>
    </row>
    <row r="9" spans="1:8" ht="30" customHeight="1" x14ac:dyDescent="0.2">
      <c r="A9" s="131"/>
      <c r="B9" s="133" t="s">
        <v>224</v>
      </c>
      <c r="C9" s="133">
        <v>2.8</v>
      </c>
      <c r="D9" s="133" t="s">
        <v>67</v>
      </c>
      <c r="E9" s="61" t="s">
        <v>309</v>
      </c>
      <c r="F9" s="133" t="s">
        <v>46</v>
      </c>
      <c r="G9" s="148">
        <v>0</v>
      </c>
      <c r="H9" s="127"/>
    </row>
    <row r="10" spans="1:8" ht="30" customHeight="1" x14ac:dyDescent="0.2">
      <c r="A10" s="131"/>
      <c r="B10" s="132" t="s">
        <v>310</v>
      </c>
      <c r="C10" s="133">
        <v>26.6</v>
      </c>
      <c r="D10" s="133" t="s">
        <v>11</v>
      </c>
      <c r="E10" s="61" t="s">
        <v>293</v>
      </c>
      <c r="F10" s="133" t="s">
        <v>46</v>
      </c>
      <c r="G10" s="148">
        <v>0</v>
      </c>
      <c r="H10" s="127"/>
    </row>
    <row r="11" spans="1:8" ht="30" customHeight="1" x14ac:dyDescent="0.2">
      <c r="A11" s="131"/>
      <c r="B11" s="133" t="s">
        <v>22</v>
      </c>
      <c r="C11" s="133">
        <v>2.1</v>
      </c>
      <c r="D11" s="133" t="s">
        <v>26</v>
      </c>
      <c r="E11" s="61" t="s">
        <v>311</v>
      </c>
      <c r="F11" s="133" t="s">
        <v>46</v>
      </c>
      <c r="G11" s="148">
        <v>0</v>
      </c>
      <c r="H11" s="127"/>
    </row>
    <row r="12" spans="1:8" ht="30" customHeight="1" x14ac:dyDescent="0.2">
      <c r="A12" s="131"/>
      <c r="B12" s="133" t="s">
        <v>25</v>
      </c>
      <c r="C12" s="133">
        <v>3.9</v>
      </c>
      <c r="D12" s="133" t="s">
        <v>26</v>
      </c>
      <c r="E12" s="61" t="s">
        <v>312</v>
      </c>
      <c r="F12" s="133" t="s">
        <v>46</v>
      </c>
      <c r="G12" s="148">
        <v>0</v>
      </c>
      <c r="H12" s="127"/>
    </row>
    <row r="13" spans="1:8" ht="30" customHeight="1" x14ac:dyDescent="0.2">
      <c r="A13" s="131"/>
      <c r="B13" s="153" t="s">
        <v>203</v>
      </c>
      <c r="C13" s="133">
        <v>7.8</v>
      </c>
      <c r="D13" s="133" t="s">
        <v>67</v>
      </c>
      <c r="E13" s="61" t="s">
        <v>313</v>
      </c>
      <c r="F13" s="133" t="s">
        <v>46</v>
      </c>
      <c r="G13" s="148">
        <v>0</v>
      </c>
      <c r="H13" s="127"/>
    </row>
    <row r="14" spans="1:8" ht="30" customHeight="1" thickBot="1" x14ac:dyDescent="0.25">
      <c r="A14" s="134"/>
      <c r="B14" s="135" t="s">
        <v>31</v>
      </c>
      <c r="C14" s="136">
        <v>11.3</v>
      </c>
      <c r="D14" s="136" t="s">
        <v>67</v>
      </c>
      <c r="E14" s="61" t="s">
        <v>314</v>
      </c>
      <c r="F14" s="136" t="s">
        <v>46</v>
      </c>
      <c r="G14" s="149">
        <v>0</v>
      </c>
      <c r="H14" s="127"/>
    </row>
    <row r="15" spans="1:8" ht="20.100000000000001" customHeight="1" thickBot="1" x14ac:dyDescent="0.25">
      <c r="A15" s="326" t="s">
        <v>300</v>
      </c>
      <c r="B15" s="327"/>
      <c r="C15" s="328"/>
      <c r="D15" s="66"/>
      <c r="E15" s="66"/>
      <c r="F15" s="66"/>
      <c r="G15" s="118">
        <f>SUM(G5:G14)</f>
        <v>0</v>
      </c>
    </row>
    <row r="16" spans="1:8" ht="15" customHeight="1" x14ac:dyDescent="0.2">
      <c r="B16" s="68"/>
      <c r="C16" s="68"/>
      <c r="D16" s="69"/>
      <c r="E16" s="69"/>
      <c r="F16" s="69"/>
      <c r="G16" s="70"/>
    </row>
    <row r="17" spans="1:7" ht="15" customHeight="1" thickBot="1" x14ac:dyDescent="0.25">
      <c r="B17" s="68"/>
      <c r="C17" s="68"/>
      <c r="D17" s="69"/>
      <c r="E17" s="69"/>
      <c r="F17" s="69"/>
      <c r="G17" s="70"/>
    </row>
    <row r="18" spans="1:7" ht="39.950000000000003" customHeight="1" thickBot="1" x14ac:dyDescent="0.25">
      <c r="A18" s="3"/>
      <c r="B18" s="4"/>
      <c r="C18" s="4" t="s">
        <v>5</v>
      </c>
      <c r="D18" s="4"/>
      <c r="E18" s="4" t="s">
        <v>388</v>
      </c>
      <c r="F18" s="4" t="s">
        <v>7</v>
      </c>
      <c r="G18" s="104" t="s">
        <v>389</v>
      </c>
    </row>
    <row r="19" spans="1:7" ht="30" customHeight="1" thickBot="1" x14ac:dyDescent="0.25">
      <c r="A19" s="71"/>
      <c r="B19" s="66"/>
      <c r="C19" s="72">
        <v>116</v>
      </c>
      <c r="D19" s="66"/>
      <c r="E19" s="154" t="s">
        <v>315</v>
      </c>
      <c r="F19" s="74" t="s">
        <v>92</v>
      </c>
      <c r="G19" s="109">
        <v>0</v>
      </c>
    </row>
    <row r="20" spans="1:7" ht="15" customHeight="1" thickBot="1" x14ac:dyDescent="0.25">
      <c r="B20" s="68"/>
      <c r="C20" s="68"/>
      <c r="D20" s="69"/>
      <c r="E20" s="69"/>
      <c r="F20" s="69"/>
      <c r="G20" s="70"/>
    </row>
    <row r="21" spans="1:7" ht="20.100000000000001" customHeight="1" thickBot="1" x14ac:dyDescent="0.25">
      <c r="A21" s="329" t="s">
        <v>399</v>
      </c>
      <c r="B21" s="330"/>
      <c r="C21" s="330"/>
      <c r="D21" s="330"/>
      <c r="E21" s="331"/>
      <c r="F21" s="66"/>
      <c r="G21" s="108">
        <f>G15+G19</f>
        <v>0</v>
      </c>
    </row>
  </sheetData>
  <sheetProtection password="CC3B" sheet="1" objects="1" scenarios="1"/>
  <mergeCells count="3">
    <mergeCell ref="F1:G1"/>
    <mergeCell ref="A15:C15"/>
    <mergeCell ref="A21:E21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/>
  <dimension ref="A1:G16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235</v>
      </c>
      <c r="F1" s="324" t="s">
        <v>386</v>
      </c>
      <c r="G1" s="325"/>
    </row>
    <row r="2" spans="1:7" ht="15" customHeight="1" x14ac:dyDescent="0.2">
      <c r="B2" s="142" t="s">
        <v>236</v>
      </c>
    </row>
    <row r="3" spans="1:7" ht="15" customHeight="1" thickBot="1" x14ac:dyDescent="0.25">
      <c r="A3" s="52"/>
      <c r="B3" s="142" t="s">
        <v>237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55" t="s">
        <v>54</v>
      </c>
      <c r="C5" s="56">
        <v>27</v>
      </c>
      <c r="D5" s="56" t="s">
        <v>11</v>
      </c>
      <c r="E5" s="57" t="s">
        <v>238</v>
      </c>
      <c r="F5" s="130" t="s">
        <v>46</v>
      </c>
      <c r="G5" s="147">
        <v>0</v>
      </c>
    </row>
    <row r="6" spans="1:7" s="127" customFormat="1" ht="30" customHeight="1" x14ac:dyDescent="0.2">
      <c r="A6" s="131"/>
      <c r="B6" s="59" t="s">
        <v>17</v>
      </c>
      <c r="C6" s="60">
        <v>5</v>
      </c>
      <c r="D6" s="60" t="s">
        <v>11</v>
      </c>
      <c r="E6" s="61" t="s">
        <v>239</v>
      </c>
      <c r="F6" s="133" t="s">
        <v>46</v>
      </c>
      <c r="G6" s="148">
        <v>0</v>
      </c>
    </row>
    <row r="7" spans="1:7" s="127" customFormat="1" ht="30" customHeight="1" x14ac:dyDescent="0.2">
      <c r="A7" s="131"/>
      <c r="B7" s="59" t="s">
        <v>130</v>
      </c>
      <c r="C7" s="60">
        <v>16</v>
      </c>
      <c r="D7" s="60" t="s">
        <v>84</v>
      </c>
      <c r="E7" s="61" t="s">
        <v>239</v>
      </c>
      <c r="F7" s="133" t="s">
        <v>46</v>
      </c>
      <c r="G7" s="148">
        <v>0</v>
      </c>
    </row>
    <row r="8" spans="1:7" s="127" customFormat="1" ht="30" customHeight="1" x14ac:dyDescent="0.2">
      <c r="A8" s="131"/>
      <c r="B8" s="59" t="s">
        <v>240</v>
      </c>
      <c r="C8" s="60">
        <v>3</v>
      </c>
      <c r="D8" s="60" t="s">
        <v>11</v>
      </c>
      <c r="E8" s="61" t="s">
        <v>151</v>
      </c>
      <c r="F8" s="133" t="s">
        <v>46</v>
      </c>
      <c r="G8" s="148">
        <v>0</v>
      </c>
    </row>
    <row r="9" spans="1:7" s="127" customFormat="1" ht="30" customHeight="1" thickBot="1" x14ac:dyDescent="0.25">
      <c r="A9" s="131"/>
      <c r="B9" s="59" t="s">
        <v>241</v>
      </c>
      <c r="C9" s="60">
        <v>4</v>
      </c>
      <c r="D9" s="60" t="s">
        <v>84</v>
      </c>
      <c r="E9" s="61" t="s">
        <v>242</v>
      </c>
      <c r="F9" s="133" t="s">
        <v>46</v>
      </c>
      <c r="G9" s="148">
        <v>0</v>
      </c>
    </row>
    <row r="10" spans="1:7" ht="20.100000000000001" customHeight="1" thickBot="1" x14ac:dyDescent="0.25">
      <c r="A10" s="326" t="s">
        <v>32</v>
      </c>
      <c r="B10" s="327"/>
      <c r="C10" s="328"/>
      <c r="D10" s="66"/>
      <c r="E10" s="66"/>
      <c r="F10" s="66"/>
      <c r="G10" s="118">
        <f>SUM(G5:G9)</f>
        <v>0</v>
      </c>
    </row>
    <row r="11" spans="1:7" ht="15" customHeight="1" x14ac:dyDescent="0.2">
      <c r="B11" s="68"/>
      <c r="C11" s="68"/>
      <c r="D11" s="69"/>
      <c r="E11" s="69"/>
      <c r="F11" s="69"/>
      <c r="G11" s="70"/>
    </row>
    <row r="12" spans="1:7" ht="15" customHeight="1" thickBot="1" x14ac:dyDescent="0.25">
      <c r="B12" s="68"/>
      <c r="C12" s="68"/>
      <c r="D12" s="69"/>
      <c r="E12" s="69"/>
      <c r="F12" s="69"/>
      <c r="G12" s="70"/>
    </row>
    <row r="13" spans="1:7" ht="39.950000000000003" customHeight="1" thickBot="1" x14ac:dyDescent="0.25">
      <c r="A13" s="3"/>
      <c r="B13" s="4"/>
      <c r="C13" s="4" t="s">
        <v>5</v>
      </c>
      <c r="D13" s="4"/>
      <c r="E13" s="4" t="s">
        <v>388</v>
      </c>
      <c r="F13" s="4" t="s">
        <v>7</v>
      </c>
      <c r="G13" s="104" t="s">
        <v>389</v>
      </c>
    </row>
    <row r="14" spans="1:7" ht="30" customHeight="1" thickBot="1" x14ac:dyDescent="0.25">
      <c r="A14" s="71"/>
      <c r="B14" s="66"/>
      <c r="C14" s="72">
        <v>4.5</v>
      </c>
      <c r="D14" s="66"/>
      <c r="E14" s="73" t="s">
        <v>33</v>
      </c>
      <c r="F14" s="74" t="s">
        <v>92</v>
      </c>
      <c r="G14" s="109">
        <v>0</v>
      </c>
    </row>
    <row r="15" spans="1:7" ht="15" customHeight="1" thickBot="1" x14ac:dyDescent="0.25">
      <c r="B15" s="68"/>
      <c r="C15" s="68"/>
      <c r="D15" s="69"/>
      <c r="E15" s="69"/>
      <c r="F15" s="69"/>
      <c r="G15" s="70"/>
    </row>
    <row r="16" spans="1:7" ht="20.100000000000001" customHeight="1" thickBot="1" x14ac:dyDescent="0.25">
      <c r="A16" s="329" t="s">
        <v>243</v>
      </c>
      <c r="B16" s="330"/>
      <c r="C16" s="330"/>
      <c r="D16" s="330"/>
      <c r="E16" s="331"/>
      <c r="F16" s="66"/>
      <c r="G16" s="108">
        <f>G10+G14</f>
        <v>0</v>
      </c>
    </row>
  </sheetData>
  <sheetProtection password="CC3B" sheet="1" objects="1" scenarios="1"/>
  <mergeCells count="3">
    <mergeCell ref="F1:G1"/>
    <mergeCell ref="A10:C10"/>
    <mergeCell ref="A16:E16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/>
  <dimension ref="A1:G17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244</v>
      </c>
      <c r="F1" s="324" t="s">
        <v>386</v>
      </c>
      <c r="G1" s="325"/>
    </row>
    <row r="2" spans="1:7" ht="15" customHeight="1" x14ac:dyDescent="0.2">
      <c r="B2" s="142" t="s">
        <v>245</v>
      </c>
    </row>
    <row r="3" spans="1:7" ht="15" customHeight="1" thickBot="1" x14ac:dyDescent="0.25">
      <c r="A3" s="52"/>
      <c r="B3" s="142" t="s">
        <v>246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55" t="s">
        <v>54</v>
      </c>
      <c r="C5" s="56">
        <v>23</v>
      </c>
      <c r="D5" s="56" t="s">
        <v>11</v>
      </c>
      <c r="E5" s="57" t="s">
        <v>238</v>
      </c>
      <c r="F5" s="130" t="s">
        <v>46</v>
      </c>
      <c r="G5" s="147">
        <v>0</v>
      </c>
    </row>
    <row r="6" spans="1:7" s="127" customFormat="1" ht="30" customHeight="1" x14ac:dyDescent="0.2">
      <c r="A6" s="131"/>
      <c r="B6" s="59" t="s">
        <v>17</v>
      </c>
      <c r="C6" s="60">
        <v>9</v>
      </c>
      <c r="D6" s="60" t="s">
        <v>84</v>
      </c>
      <c r="E6" s="61" t="s">
        <v>239</v>
      </c>
      <c r="F6" s="133" t="s">
        <v>46</v>
      </c>
      <c r="G6" s="148">
        <v>0</v>
      </c>
    </row>
    <row r="7" spans="1:7" s="127" customFormat="1" ht="30" customHeight="1" x14ac:dyDescent="0.2">
      <c r="A7" s="131"/>
      <c r="B7" s="59" t="s">
        <v>130</v>
      </c>
      <c r="C7" s="60">
        <v>14</v>
      </c>
      <c r="D7" s="60" t="s">
        <v>11</v>
      </c>
      <c r="E7" s="61" t="s">
        <v>239</v>
      </c>
      <c r="F7" s="133" t="s">
        <v>46</v>
      </c>
      <c r="G7" s="148">
        <v>0</v>
      </c>
    </row>
    <row r="8" spans="1:7" s="127" customFormat="1" ht="30" customHeight="1" x14ac:dyDescent="0.2">
      <c r="A8" s="131"/>
      <c r="B8" s="60" t="s">
        <v>247</v>
      </c>
      <c r="C8" s="60">
        <v>22</v>
      </c>
      <c r="D8" s="60" t="s">
        <v>11</v>
      </c>
      <c r="E8" s="61" t="s">
        <v>239</v>
      </c>
      <c r="F8" s="133" t="s">
        <v>46</v>
      </c>
      <c r="G8" s="148">
        <v>0</v>
      </c>
    </row>
    <row r="9" spans="1:7" s="127" customFormat="1" ht="30" customHeight="1" x14ac:dyDescent="0.2">
      <c r="A9" s="131"/>
      <c r="B9" s="59" t="s">
        <v>240</v>
      </c>
      <c r="C9" s="60">
        <v>5</v>
      </c>
      <c r="D9" s="60" t="s">
        <v>84</v>
      </c>
      <c r="E9" s="61" t="s">
        <v>248</v>
      </c>
      <c r="F9" s="133" t="s">
        <v>46</v>
      </c>
      <c r="G9" s="148">
        <v>0</v>
      </c>
    </row>
    <row r="10" spans="1:7" s="127" customFormat="1" ht="30" customHeight="1" thickBot="1" x14ac:dyDescent="0.25">
      <c r="A10" s="134"/>
      <c r="B10" s="64" t="s">
        <v>241</v>
      </c>
      <c r="C10" s="65">
        <v>5</v>
      </c>
      <c r="D10" s="65" t="s">
        <v>84</v>
      </c>
      <c r="E10" s="82" t="s">
        <v>242</v>
      </c>
      <c r="F10" s="136" t="s">
        <v>46</v>
      </c>
      <c r="G10" s="149">
        <v>0</v>
      </c>
    </row>
    <row r="11" spans="1:7" ht="20.100000000000001" customHeight="1" thickBot="1" x14ac:dyDescent="0.25">
      <c r="A11" s="326" t="s">
        <v>32</v>
      </c>
      <c r="B11" s="327"/>
      <c r="C11" s="328"/>
      <c r="D11" s="66"/>
      <c r="E11" s="66"/>
      <c r="F11" s="66"/>
      <c r="G11" s="118">
        <f>SUM(G5:G10)</f>
        <v>0</v>
      </c>
    </row>
    <row r="12" spans="1:7" ht="15" customHeight="1" x14ac:dyDescent="0.2">
      <c r="B12" s="68"/>
      <c r="C12" s="68"/>
      <c r="D12" s="69"/>
      <c r="E12" s="69"/>
      <c r="F12" s="69"/>
      <c r="G12" s="70"/>
    </row>
    <row r="13" spans="1:7" ht="15" customHeight="1" thickBot="1" x14ac:dyDescent="0.25">
      <c r="B13" s="68"/>
      <c r="C13" s="68"/>
      <c r="D13" s="69"/>
      <c r="E13" s="69"/>
      <c r="F13" s="69"/>
      <c r="G13" s="70"/>
    </row>
    <row r="14" spans="1:7" ht="39.950000000000003" customHeight="1" thickBot="1" x14ac:dyDescent="0.25">
      <c r="A14" s="3"/>
      <c r="B14" s="4"/>
      <c r="C14" s="4" t="s">
        <v>5</v>
      </c>
      <c r="D14" s="4"/>
      <c r="E14" s="4" t="s">
        <v>388</v>
      </c>
      <c r="F14" s="4" t="s">
        <v>7</v>
      </c>
      <c r="G14" s="104" t="s">
        <v>389</v>
      </c>
    </row>
    <row r="15" spans="1:7" ht="30" customHeight="1" thickBot="1" x14ac:dyDescent="0.25">
      <c r="A15" s="71"/>
      <c r="B15" s="66"/>
      <c r="C15" s="72">
        <v>14</v>
      </c>
      <c r="D15" s="66"/>
      <c r="E15" s="73" t="s">
        <v>33</v>
      </c>
      <c r="F15" s="74" t="s">
        <v>92</v>
      </c>
      <c r="G15" s="109">
        <v>0</v>
      </c>
    </row>
    <row r="16" spans="1:7" ht="15" customHeight="1" thickBot="1" x14ac:dyDescent="0.25">
      <c r="B16" s="68"/>
      <c r="C16" s="68"/>
      <c r="D16" s="69"/>
      <c r="E16" s="69"/>
      <c r="F16" s="69"/>
      <c r="G16" s="70"/>
    </row>
    <row r="17" spans="1:7" ht="20.100000000000001" customHeight="1" thickBot="1" x14ac:dyDescent="0.25">
      <c r="A17" s="329" t="s">
        <v>249</v>
      </c>
      <c r="B17" s="330"/>
      <c r="C17" s="330"/>
      <c r="D17" s="330"/>
      <c r="E17" s="331"/>
      <c r="F17" s="66"/>
      <c r="G17" s="108">
        <f>G11+G15</f>
        <v>0</v>
      </c>
    </row>
  </sheetData>
  <sheetProtection password="CC3B" sheet="1" objects="1" scenarios="1"/>
  <mergeCells count="3">
    <mergeCell ref="F1:G1"/>
    <mergeCell ref="A11:C11"/>
    <mergeCell ref="A17:E17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/>
  <dimension ref="A1:G15"/>
  <sheetViews>
    <sheetView workbookViewId="0">
      <selection activeCell="E8" sqref="E8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250</v>
      </c>
      <c r="F1" s="324" t="s">
        <v>386</v>
      </c>
      <c r="G1" s="325"/>
    </row>
    <row r="2" spans="1:7" ht="15" customHeight="1" x14ac:dyDescent="0.2">
      <c r="B2" s="142" t="s">
        <v>251</v>
      </c>
    </row>
    <row r="3" spans="1:7" ht="15" customHeight="1" thickBot="1" x14ac:dyDescent="0.25">
      <c r="A3" s="52"/>
      <c r="B3" s="142" t="s">
        <v>252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55" t="s">
        <v>253</v>
      </c>
      <c r="C5" s="56">
        <v>12.4</v>
      </c>
      <c r="D5" s="56" t="s">
        <v>11</v>
      </c>
      <c r="E5" s="57" t="s">
        <v>238</v>
      </c>
      <c r="F5" s="130" t="s">
        <v>46</v>
      </c>
      <c r="G5" s="147">
        <v>0</v>
      </c>
    </row>
    <row r="6" spans="1:7" s="127" customFormat="1" ht="30" customHeight="1" x14ac:dyDescent="0.2">
      <c r="A6" s="131"/>
      <c r="B6" s="59" t="s">
        <v>254</v>
      </c>
      <c r="C6" s="60">
        <v>14</v>
      </c>
      <c r="D6" s="60" t="s">
        <v>11</v>
      </c>
      <c r="E6" s="61" t="s">
        <v>239</v>
      </c>
      <c r="F6" s="133" t="s">
        <v>46</v>
      </c>
      <c r="G6" s="148">
        <v>0</v>
      </c>
    </row>
    <row r="7" spans="1:7" s="127" customFormat="1" ht="30" customHeight="1" x14ac:dyDescent="0.2">
      <c r="A7" s="131"/>
      <c r="B7" s="59" t="s">
        <v>22</v>
      </c>
      <c r="C7" s="60">
        <v>17.5</v>
      </c>
      <c r="D7" s="60" t="s">
        <v>11</v>
      </c>
      <c r="E7" s="61" t="s">
        <v>151</v>
      </c>
      <c r="F7" s="133" t="s">
        <v>46</v>
      </c>
      <c r="G7" s="148">
        <v>0</v>
      </c>
    </row>
    <row r="8" spans="1:7" s="127" customFormat="1" ht="30" customHeight="1" thickBot="1" x14ac:dyDescent="0.25">
      <c r="A8" s="134"/>
      <c r="B8" s="59" t="s">
        <v>241</v>
      </c>
      <c r="C8" s="60">
        <v>5.5</v>
      </c>
      <c r="D8" s="60" t="s">
        <v>84</v>
      </c>
      <c r="E8" s="82" t="s">
        <v>242</v>
      </c>
      <c r="F8" s="136" t="s">
        <v>46</v>
      </c>
      <c r="G8" s="149">
        <v>0</v>
      </c>
    </row>
    <row r="9" spans="1:7" ht="20.100000000000001" customHeight="1" thickBot="1" x14ac:dyDescent="0.25">
      <c r="A9" s="326" t="s">
        <v>32</v>
      </c>
      <c r="B9" s="327"/>
      <c r="C9" s="328"/>
      <c r="D9" s="66"/>
      <c r="E9" s="66"/>
      <c r="F9" s="66"/>
      <c r="G9" s="118">
        <f>SUM(G5:G8)</f>
        <v>0</v>
      </c>
    </row>
    <row r="10" spans="1:7" ht="15" customHeight="1" x14ac:dyDescent="0.2">
      <c r="B10" s="68"/>
      <c r="C10" s="68"/>
      <c r="D10" s="69"/>
      <c r="E10" s="69"/>
      <c r="F10" s="69"/>
      <c r="G10" s="70"/>
    </row>
    <row r="11" spans="1:7" ht="15" customHeight="1" thickBot="1" x14ac:dyDescent="0.25">
      <c r="B11" s="68"/>
      <c r="C11" s="68"/>
      <c r="D11" s="69"/>
      <c r="E11" s="69"/>
      <c r="F11" s="69"/>
      <c r="G11" s="70"/>
    </row>
    <row r="12" spans="1:7" ht="39.950000000000003" customHeight="1" thickBot="1" x14ac:dyDescent="0.25">
      <c r="A12" s="3"/>
      <c r="B12" s="4"/>
      <c r="C12" s="4" t="s">
        <v>5</v>
      </c>
      <c r="D12" s="4"/>
      <c r="E12" s="4" t="s">
        <v>388</v>
      </c>
      <c r="F12" s="4" t="s">
        <v>7</v>
      </c>
      <c r="G12" s="104" t="s">
        <v>389</v>
      </c>
    </row>
    <row r="13" spans="1:7" ht="30" customHeight="1" thickBot="1" x14ac:dyDescent="0.25">
      <c r="A13" s="71"/>
      <c r="B13" s="66"/>
      <c r="C13" s="72">
        <v>6.5</v>
      </c>
      <c r="D13" s="66"/>
      <c r="E13" s="73" t="s">
        <v>33</v>
      </c>
      <c r="F13" s="74" t="s">
        <v>92</v>
      </c>
      <c r="G13" s="109">
        <v>0</v>
      </c>
    </row>
    <row r="14" spans="1:7" ht="15" customHeight="1" thickBot="1" x14ac:dyDescent="0.25">
      <c r="B14" s="68"/>
      <c r="C14" s="68"/>
      <c r="D14" s="69"/>
      <c r="E14" s="69"/>
      <c r="F14" s="69"/>
      <c r="G14" s="70"/>
    </row>
    <row r="15" spans="1:7" ht="20.100000000000001" customHeight="1" thickBot="1" x14ac:dyDescent="0.25">
      <c r="A15" s="329" t="s">
        <v>255</v>
      </c>
      <c r="B15" s="330"/>
      <c r="C15" s="330"/>
      <c r="D15" s="330"/>
      <c r="E15" s="331"/>
      <c r="F15" s="66"/>
      <c r="G15" s="108">
        <f>G9+G13</f>
        <v>0</v>
      </c>
    </row>
  </sheetData>
  <sheetProtection password="CC3B" sheet="1" objects="1" scenarios="1"/>
  <mergeCells count="3">
    <mergeCell ref="F1:G1"/>
    <mergeCell ref="A9:C9"/>
    <mergeCell ref="A15:E15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/>
  <dimension ref="A1:G17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256</v>
      </c>
      <c r="F1" s="324" t="s">
        <v>386</v>
      </c>
      <c r="G1" s="325"/>
    </row>
    <row r="2" spans="1:7" ht="15" customHeight="1" x14ac:dyDescent="0.2">
      <c r="B2" s="142" t="s">
        <v>257</v>
      </c>
    </row>
    <row r="3" spans="1:7" ht="15" customHeight="1" thickBot="1" x14ac:dyDescent="0.25">
      <c r="A3" s="52"/>
      <c r="B3" s="142" t="s">
        <v>258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55" t="s">
        <v>259</v>
      </c>
      <c r="C5" s="56">
        <v>10</v>
      </c>
      <c r="D5" s="56" t="s">
        <v>11</v>
      </c>
      <c r="E5" s="57" t="s">
        <v>238</v>
      </c>
      <c r="F5" s="130" t="s">
        <v>46</v>
      </c>
      <c r="G5" s="147">
        <v>0</v>
      </c>
    </row>
    <row r="6" spans="1:7" s="127" customFormat="1" ht="30" customHeight="1" x14ac:dyDescent="0.2">
      <c r="A6" s="131"/>
      <c r="B6" s="59" t="s">
        <v>253</v>
      </c>
      <c r="C6" s="60">
        <v>13.2</v>
      </c>
      <c r="D6" s="60" t="s">
        <v>11</v>
      </c>
      <c r="E6" s="61" t="s">
        <v>238</v>
      </c>
      <c r="F6" s="133" t="s">
        <v>46</v>
      </c>
      <c r="G6" s="148">
        <v>0</v>
      </c>
    </row>
    <row r="7" spans="1:7" s="127" customFormat="1" ht="30" customHeight="1" x14ac:dyDescent="0.2">
      <c r="A7" s="131"/>
      <c r="B7" s="59" t="s">
        <v>260</v>
      </c>
      <c r="C7" s="60">
        <v>10.5</v>
      </c>
      <c r="D7" s="60" t="s">
        <v>11</v>
      </c>
      <c r="E7" s="61" t="s">
        <v>239</v>
      </c>
      <c r="F7" s="133" t="s">
        <v>46</v>
      </c>
      <c r="G7" s="148">
        <v>0</v>
      </c>
    </row>
    <row r="8" spans="1:7" s="127" customFormat="1" ht="30" customHeight="1" x14ac:dyDescent="0.2">
      <c r="A8" s="131"/>
      <c r="B8" s="60" t="s">
        <v>247</v>
      </c>
      <c r="C8" s="60">
        <v>11.5</v>
      </c>
      <c r="D8" s="60" t="s">
        <v>11</v>
      </c>
      <c r="E8" s="61" t="s">
        <v>239</v>
      </c>
      <c r="F8" s="133" t="s">
        <v>46</v>
      </c>
      <c r="G8" s="148">
        <v>0</v>
      </c>
    </row>
    <row r="9" spans="1:7" s="127" customFormat="1" ht="30" customHeight="1" x14ac:dyDescent="0.2">
      <c r="A9" s="131"/>
      <c r="B9" s="59" t="s">
        <v>22</v>
      </c>
      <c r="C9" s="60">
        <v>29</v>
      </c>
      <c r="D9" s="60" t="s">
        <v>11</v>
      </c>
      <c r="E9" s="61" t="s">
        <v>248</v>
      </c>
      <c r="F9" s="133" t="s">
        <v>46</v>
      </c>
      <c r="G9" s="148">
        <v>0</v>
      </c>
    </row>
    <row r="10" spans="1:7" s="127" customFormat="1" ht="30" customHeight="1" thickBot="1" x14ac:dyDescent="0.25">
      <c r="A10" s="134"/>
      <c r="B10" s="64" t="s">
        <v>261</v>
      </c>
      <c r="C10" s="65">
        <v>3</v>
      </c>
      <c r="D10" s="65" t="s">
        <v>84</v>
      </c>
      <c r="E10" s="82" t="s">
        <v>262</v>
      </c>
      <c r="F10" s="136" t="s">
        <v>46</v>
      </c>
      <c r="G10" s="149">
        <v>0</v>
      </c>
    </row>
    <row r="11" spans="1:7" ht="20.100000000000001" customHeight="1" thickBot="1" x14ac:dyDescent="0.25">
      <c r="A11" s="326" t="s">
        <v>32</v>
      </c>
      <c r="B11" s="327"/>
      <c r="C11" s="328"/>
      <c r="D11" s="66"/>
      <c r="E11" s="66"/>
      <c r="F11" s="66"/>
      <c r="G11" s="118">
        <f>SUM(G5:G10)</f>
        <v>0</v>
      </c>
    </row>
    <row r="12" spans="1:7" ht="15" customHeight="1" x14ac:dyDescent="0.2">
      <c r="B12" s="68"/>
      <c r="C12" s="68"/>
      <c r="D12" s="69"/>
      <c r="E12" s="69"/>
      <c r="F12" s="69"/>
      <c r="G12" s="70"/>
    </row>
    <row r="13" spans="1:7" ht="15" customHeight="1" thickBot="1" x14ac:dyDescent="0.25">
      <c r="B13" s="68"/>
      <c r="C13" s="68"/>
      <c r="D13" s="69"/>
      <c r="E13" s="69"/>
      <c r="F13" s="69"/>
      <c r="G13" s="70"/>
    </row>
    <row r="14" spans="1:7" ht="39.950000000000003" customHeight="1" thickBot="1" x14ac:dyDescent="0.25">
      <c r="A14" s="3"/>
      <c r="B14" s="4"/>
      <c r="C14" s="4" t="s">
        <v>5</v>
      </c>
      <c r="D14" s="4"/>
      <c r="E14" s="4" t="s">
        <v>388</v>
      </c>
      <c r="F14" s="4" t="s">
        <v>7</v>
      </c>
      <c r="G14" s="104" t="s">
        <v>389</v>
      </c>
    </row>
    <row r="15" spans="1:7" ht="30" customHeight="1" thickBot="1" x14ac:dyDescent="0.25">
      <c r="A15" s="71"/>
      <c r="B15" s="66"/>
      <c r="C15" s="72">
        <v>21.2</v>
      </c>
      <c r="D15" s="66"/>
      <c r="E15" s="73" t="s">
        <v>33</v>
      </c>
      <c r="F15" s="74" t="s">
        <v>92</v>
      </c>
      <c r="G15" s="109">
        <v>0</v>
      </c>
    </row>
    <row r="16" spans="1:7" ht="15" customHeight="1" thickBot="1" x14ac:dyDescent="0.25">
      <c r="B16" s="68"/>
      <c r="C16" s="68"/>
      <c r="D16" s="69"/>
      <c r="E16" s="69"/>
      <c r="F16" s="69"/>
      <c r="G16" s="70"/>
    </row>
    <row r="17" spans="1:7" ht="20.100000000000001" customHeight="1" thickBot="1" x14ac:dyDescent="0.25">
      <c r="A17" s="329" t="s">
        <v>263</v>
      </c>
      <c r="B17" s="330"/>
      <c r="C17" s="330"/>
      <c r="D17" s="330"/>
      <c r="E17" s="331"/>
      <c r="F17" s="66"/>
      <c r="G17" s="108">
        <f>G11+G15</f>
        <v>0</v>
      </c>
    </row>
  </sheetData>
  <sheetProtection password="CC3B" sheet="1" objects="1" scenarios="1"/>
  <mergeCells count="3">
    <mergeCell ref="F1:G1"/>
    <mergeCell ref="A11:C11"/>
    <mergeCell ref="A17:E17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2"/>
  <dimension ref="A1:G17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264</v>
      </c>
      <c r="F1" s="324" t="s">
        <v>386</v>
      </c>
      <c r="G1" s="325"/>
    </row>
    <row r="2" spans="1:7" ht="15" customHeight="1" x14ac:dyDescent="0.2">
      <c r="B2" s="142" t="s">
        <v>265</v>
      </c>
    </row>
    <row r="3" spans="1:7" ht="15" customHeight="1" thickBot="1" x14ac:dyDescent="0.25">
      <c r="A3" s="52"/>
      <c r="B3" s="142" t="s">
        <v>266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55" t="s">
        <v>253</v>
      </c>
      <c r="C5" s="56">
        <v>25</v>
      </c>
      <c r="D5" s="56" t="s">
        <v>11</v>
      </c>
      <c r="E5" s="57" t="s">
        <v>238</v>
      </c>
      <c r="F5" s="130" t="s">
        <v>46</v>
      </c>
      <c r="G5" s="147">
        <v>0</v>
      </c>
    </row>
    <row r="6" spans="1:7" s="127" customFormat="1" ht="30" customHeight="1" x14ac:dyDescent="0.2">
      <c r="A6" s="131"/>
      <c r="B6" s="155" t="s">
        <v>267</v>
      </c>
      <c r="C6" s="156">
        <v>16</v>
      </c>
      <c r="D6" s="156" t="s">
        <v>11</v>
      </c>
      <c r="E6" s="61" t="s">
        <v>268</v>
      </c>
      <c r="F6" s="133" t="s">
        <v>46</v>
      </c>
      <c r="G6" s="148">
        <v>0</v>
      </c>
    </row>
    <row r="7" spans="1:7" s="127" customFormat="1" ht="30" customHeight="1" x14ac:dyDescent="0.2">
      <c r="A7" s="131"/>
      <c r="B7" s="59" t="s">
        <v>130</v>
      </c>
      <c r="C7" s="60">
        <v>9</v>
      </c>
      <c r="D7" s="60" t="s">
        <v>11</v>
      </c>
      <c r="E7" s="61" t="s">
        <v>239</v>
      </c>
      <c r="F7" s="133" t="s">
        <v>46</v>
      </c>
      <c r="G7" s="148">
        <v>0</v>
      </c>
    </row>
    <row r="8" spans="1:7" s="127" customFormat="1" ht="30" customHeight="1" x14ac:dyDescent="0.2">
      <c r="A8" s="131"/>
      <c r="B8" s="60" t="s">
        <v>55</v>
      </c>
      <c r="C8" s="60">
        <v>10</v>
      </c>
      <c r="D8" s="60" t="s">
        <v>84</v>
      </c>
      <c r="E8" s="61" t="s">
        <v>56</v>
      </c>
      <c r="F8" s="133" t="s">
        <v>46</v>
      </c>
      <c r="G8" s="148">
        <v>0</v>
      </c>
    </row>
    <row r="9" spans="1:7" s="127" customFormat="1" ht="30" customHeight="1" x14ac:dyDescent="0.2">
      <c r="A9" s="131"/>
      <c r="B9" s="59" t="s">
        <v>22</v>
      </c>
      <c r="C9" s="60">
        <v>14</v>
      </c>
      <c r="D9" s="60" t="s">
        <v>11</v>
      </c>
      <c r="E9" s="61" t="s">
        <v>248</v>
      </c>
      <c r="F9" s="133" t="s">
        <v>46</v>
      </c>
      <c r="G9" s="148">
        <v>0</v>
      </c>
    </row>
    <row r="10" spans="1:7" s="127" customFormat="1" ht="30" customHeight="1" thickBot="1" x14ac:dyDescent="0.25">
      <c r="A10" s="134"/>
      <c r="B10" s="59" t="s">
        <v>241</v>
      </c>
      <c r="C10" s="60">
        <v>4</v>
      </c>
      <c r="D10" s="60" t="s">
        <v>84</v>
      </c>
      <c r="E10" s="82" t="s">
        <v>242</v>
      </c>
      <c r="F10" s="136" t="s">
        <v>46</v>
      </c>
      <c r="G10" s="149">
        <v>0</v>
      </c>
    </row>
    <row r="11" spans="1:7" ht="20.100000000000001" customHeight="1" thickBot="1" x14ac:dyDescent="0.25">
      <c r="A11" s="326" t="s">
        <v>32</v>
      </c>
      <c r="B11" s="327"/>
      <c r="C11" s="328"/>
      <c r="D11" s="66"/>
      <c r="E11" s="66"/>
      <c r="F11" s="66"/>
      <c r="G11" s="118">
        <f>SUM(G5:G10)</f>
        <v>0</v>
      </c>
    </row>
    <row r="12" spans="1:7" ht="15" customHeight="1" x14ac:dyDescent="0.2">
      <c r="B12" s="68"/>
      <c r="C12" s="68"/>
      <c r="D12" s="69"/>
      <c r="E12" s="69"/>
      <c r="F12" s="69"/>
      <c r="G12" s="70"/>
    </row>
    <row r="13" spans="1:7" ht="15" customHeight="1" thickBot="1" x14ac:dyDescent="0.25">
      <c r="B13" s="68"/>
      <c r="C13" s="68"/>
      <c r="D13" s="69"/>
      <c r="E13" s="69"/>
      <c r="F13" s="69"/>
      <c r="G13" s="70"/>
    </row>
    <row r="14" spans="1:7" ht="39.950000000000003" customHeight="1" thickBot="1" x14ac:dyDescent="0.25">
      <c r="A14" s="3"/>
      <c r="B14" s="4"/>
      <c r="C14" s="4" t="s">
        <v>5</v>
      </c>
      <c r="D14" s="4"/>
      <c r="E14" s="4" t="s">
        <v>388</v>
      </c>
      <c r="F14" s="4" t="s">
        <v>7</v>
      </c>
      <c r="G14" s="104" t="s">
        <v>389</v>
      </c>
    </row>
    <row r="15" spans="1:7" ht="30" customHeight="1" thickBot="1" x14ac:dyDescent="0.25">
      <c r="A15" s="71"/>
      <c r="B15" s="66"/>
      <c r="C15" s="72">
        <v>28.5</v>
      </c>
      <c r="D15" s="66"/>
      <c r="E15" s="73" t="s">
        <v>33</v>
      </c>
      <c r="F15" s="74" t="s">
        <v>92</v>
      </c>
      <c r="G15" s="109">
        <v>0</v>
      </c>
    </row>
    <row r="16" spans="1:7" ht="15" customHeight="1" thickBot="1" x14ac:dyDescent="0.25">
      <c r="B16" s="68"/>
      <c r="C16" s="68"/>
      <c r="D16" s="69"/>
      <c r="E16" s="69"/>
      <c r="F16" s="69"/>
      <c r="G16" s="70"/>
    </row>
    <row r="17" spans="1:7" ht="20.100000000000001" customHeight="1" thickBot="1" x14ac:dyDescent="0.25">
      <c r="A17" s="329" t="s">
        <v>269</v>
      </c>
      <c r="B17" s="330"/>
      <c r="C17" s="330"/>
      <c r="D17" s="330"/>
      <c r="E17" s="331"/>
      <c r="F17" s="66"/>
      <c r="G17" s="108">
        <f>G11+G15</f>
        <v>0</v>
      </c>
    </row>
  </sheetData>
  <sheetProtection password="CC3B" sheet="1" objects="1" scenarios="1"/>
  <mergeCells count="3">
    <mergeCell ref="F1:G1"/>
    <mergeCell ref="A11:C11"/>
    <mergeCell ref="A17:E17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/>
  <dimension ref="A1:G16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2" t="s">
        <v>270</v>
      </c>
      <c r="F1" s="324" t="s">
        <v>386</v>
      </c>
      <c r="G1" s="325"/>
    </row>
    <row r="2" spans="1:7" ht="15" customHeight="1" x14ac:dyDescent="0.2">
      <c r="B2" s="142" t="s">
        <v>271</v>
      </c>
    </row>
    <row r="3" spans="1:7" ht="15" customHeight="1" thickBot="1" x14ac:dyDescent="0.25">
      <c r="A3" s="52"/>
      <c r="B3" s="142" t="s">
        <v>272</v>
      </c>
    </row>
    <row r="4" spans="1:7" s="127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38" t="s">
        <v>8</v>
      </c>
    </row>
    <row r="5" spans="1:7" s="127" customFormat="1" ht="30" customHeight="1" x14ac:dyDescent="0.2">
      <c r="A5" s="128"/>
      <c r="B5" s="55" t="s">
        <v>259</v>
      </c>
      <c r="C5" s="56">
        <v>18.5</v>
      </c>
      <c r="D5" s="56" t="s">
        <v>11</v>
      </c>
      <c r="E5" s="57" t="s">
        <v>238</v>
      </c>
      <c r="F5" s="130" t="s">
        <v>46</v>
      </c>
      <c r="G5" s="147">
        <v>0</v>
      </c>
    </row>
    <row r="6" spans="1:7" s="127" customFormat="1" ht="30" customHeight="1" x14ac:dyDescent="0.2">
      <c r="A6" s="131"/>
      <c r="B6" s="59" t="s">
        <v>273</v>
      </c>
      <c r="C6" s="60">
        <v>18.5</v>
      </c>
      <c r="D6" s="60" t="s">
        <v>11</v>
      </c>
      <c r="E6" s="61" t="s">
        <v>239</v>
      </c>
      <c r="F6" s="133" t="s">
        <v>46</v>
      </c>
      <c r="G6" s="148">
        <v>0</v>
      </c>
    </row>
    <row r="7" spans="1:7" s="127" customFormat="1" ht="30" customHeight="1" x14ac:dyDescent="0.2">
      <c r="A7" s="131"/>
      <c r="B7" s="155" t="s">
        <v>247</v>
      </c>
      <c r="C7" s="60">
        <v>20</v>
      </c>
      <c r="D7" s="60" t="s">
        <v>84</v>
      </c>
      <c r="E7" s="61" t="s">
        <v>239</v>
      </c>
      <c r="F7" s="133" t="s">
        <v>46</v>
      </c>
      <c r="G7" s="148">
        <v>0</v>
      </c>
    </row>
    <row r="8" spans="1:7" s="127" customFormat="1" ht="30" customHeight="1" x14ac:dyDescent="0.2">
      <c r="A8" s="131"/>
      <c r="B8" s="59" t="s">
        <v>22</v>
      </c>
      <c r="C8" s="60">
        <v>24.5</v>
      </c>
      <c r="D8" s="60" t="s">
        <v>274</v>
      </c>
      <c r="E8" s="61" t="s">
        <v>151</v>
      </c>
      <c r="F8" s="133" t="s">
        <v>46</v>
      </c>
      <c r="G8" s="148">
        <v>0</v>
      </c>
    </row>
    <row r="9" spans="1:7" s="127" customFormat="1" ht="30" customHeight="1" thickBot="1" x14ac:dyDescent="0.25">
      <c r="A9" s="134"/>
      <c r="B9" s="59" t="s">
        <v>241</v>
      </c>
      <c r="C9" s="60">
        <v>10</v>
      </c>
      <c r="D9" s="60" t="s">
        <v>11</v>
      </c>
      <c r="E9" s="82" t="s">
        <v>242</v>
      </c>
      <c r="F9" s="136" t="s">
        <v>46</v>
      </c>
      <c r="G9" s="149">
        <v>0</v>
      </c>
    </row>
    <row r="10" spans="1:7" ht="20.100000000000001" customHeight="1" thickBot="1" x14ac:dyDescent="0.25">
      <c r="A10" s="326" t="s">
        <v>32</v>
      </c>
      <c r="B10" s="327"/>
      <c r="C10" s="328"/>
      <c r="D10" s="66"/>
      <c r="E10" s="66"/>
      <c r="F10" s="66"/>
      <c r="G10" s="118">
        <f>SUM(G5:G9)</f>
        <v>0</v>
      </c>
    </row>
    <row r="11" spans="1:7" ht="15" customHeight="1" x14ac:dyDescent="0.2">
      <c r="B11" s="68"/>
      <c r="C11" s="68"/>
      <c r="D11" s="69"/>
      <c r="E11" s="69"/>
      <c r="F11" s="69"/>
      <c r="G11" s="70"/>
    </row>
    <row r="12" spans="1:7" ht="15" customHeight="1" thickBot="1" x14ac:dyDescent="0.25">
      <c r="B12" s="68"/>
      <c r="C12" s="68"/>
      <c r="D12" s="69"/>
      <c r="E12" s="69"/>
      <c r="F12" s="69"/>
      <c r="G12" s="70"/>
    </row>
    <row r="13" spans="1:7" ht="39.950000000000003" customHeight="1" thickBot="1" x14ac:dyDescent="0.25">
      <c r="A13" s="3"/>
      <c r="B13" s="4"/>
      <c r="C13" s="4" t="s">
        <v>5</v>
      </c>
      <c r="D13" s="4"/>
      <c r="E13" s="4" t="s">
        <v>388</v>
      </c>
      <c r="F13" s="4" t="s">
        <v>7</v>
      </c>
      <c r="G13" s="104" t="s">
        <v>389</v>
      </c>
    </row>
    <row r="14" spans="1:7" ht="30" customHeight="1" thickBot="1" x14ac:dyDescent="0.25">
      <c r="A14" s="71"/>
      <c r="B14" s="66"/>
      <c r="C14" s="72">
        <v>5</v>
      </c>
      <c r="D14" s="66"/>
      <c r="E14" s="73" t="s">
        <v>33</v>
      </c>
      <c r="F14" s="74" t="s">
        <v>92</v>
      </c>
      <c r="G14" s="109">
        <v>0</v>
      </c>
    </row>
    <row r="15" spans="1:7" ht="15" customHeight="1" thickBot="1" x14ac:dyDescent="0.25">
      <c r="B15" s="68"/>
      <c r="C15" s="68"/>
      <c r="D15" s="69"/>
      <c r="E15" s="69"/>
      <c r="F15" s="69"/>
      <c r="G15" s="70"/>
    </row>
    <row r="16" spans="1:7" ht="20.100000000000001" customHeight="1" thickBot="1" x14ac:dyDescent="0.25">
      <c r="A16" s="329" t="s">
        <v>275</v>
      </c>
      <c r="B16" s="330"/>
      <c r="C16" s="330"/>
      <c r="D16" s="330"/>
      <c r="E16" s="331"/>
      <c r="F16" s="66"/>
      <c r="G16" s="108">
        <f>G10+G14</f>
        <v>0</v>
      </c>
    </row>
  </sheetData>
  <sheetProtection password="CC3B" sheet="1" objects="1" scenarios="1"/>
  <mergeCells count="3">
    <mergeCell ref="F1:G1"/>
    <mergeCell ref="A10:C10"/>
    <mergeCell ref="A16:E16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G28"/>
  <sheetViews>
    <sheetView topLeftCell="A16" workbookViewId="0">
      <selection activeCell="G20" sqref="G20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52" t="s">
        <v>60</v>
      </c>
      <c r="F1" s="324" t="s">
        <v>386</v>
      </c>
      <c r="G1" s="325"/>
    </row>
    <row r="2" spans="1:7" ht="15" customHeight="1" x14ac:dyDescent="0.2">
      <c r="B2" s="52" t="s">
        <v>61</v>
      </c>
    </row>
    <row r="3" spans="1:7" ht="15" customHeight="1" thickBot="1" x14ac:dyDescent="0.25">
      <c r="A3" s="52"/>
      <c r="B3" s="52" t="s">
        <v>62</v>
      </c>
    </row>
    <row r="4" spans="1:7" ht="39.950000000000003" customHeight="1" thickBot="1" x14ac:dyDescent="0.25">
      <c r="A4" s="3" t="s">
        <v>3</v>
      </c>
      <c r="B4" s="4" t="s">
        <v>4</v>
      </c>
      <c r="C4" s="4" t="s">
        <v>5</v>
      </c>
      <c r="D4" s="4" t="s">
        <v>6</v>
      </c>
      <c r="E4" s="4" t="s">
        <v>388</v>
      </c>
      <c r="F4" s="4" t="s">
        <v>7</v>
      </c>
      <c r="G4" s="114" t="s">
        <v>8</v>
      </c>
    </row>
    <row r="5" spans="1:7" ht="30" customHeight="1" x14ac:dyDescent="0.2">
      <c r="A5" s="17">
        <v>1</v>
      </c>
      <c r="B5" s="55" t="s">
        <v>16</v>
      </c>
      <c r="C5" s="56">
        <v>24</v>
      </c>
      <c r="D5" s="56" t="s">
        <v>11</v>
      </c>
      <c r="E5" s="57" t="s">
        <v>12</v>
      </c>
      <c r="F5" s="56" t="s">
        <v>13</v>
      </c>
      <c r="G5" s="115">
        <v>0</v>
      </c>
    </row>
    <row r="6" spans="1:7" ht="30" customHeight="1" x14ac:dyDescent="0.2">
      <c r="A6" s="18">
        <v>2</v>
      </c>
      <c r="B6" s="60" t="s">
        <v>54</v>
      </c>
      <c r="C6" s="60">
        <v>16</v>
      </c>
      <c r="D6" s="60" t="s">
        <v>11</v>
      </c>
      <c r="E6" s="61" t="s">
        <v>12</v>
      </c>
      <c r="F6" s="60" t="s">
        <v>13</v>
      </c>
      <c r="G6" s="116">
        <v>0</v>
      </c>
    </row>
    <row r="7" spans="1:7" ht="30" customHeight="1" x14ac:dyDescent="0.2">
      <c r="A7" s="18">
        <v>3</v>
      </c>
      <c r="B7" s="60" t="s">
        <v>17</v>
      </c>
      <c r="C7" s="60">
        <v>18</v>
      </c>
      <c r="D7" s="60" t="s">
        <v>11</v>
      </c>
      <c r="E7" s="61" t="s">
        <v>12</v>
      </c>
      <c r="F7" s="60" t="s">
        <v>13</v>
      </c>
      <c r="G7" s="116">
        <v>0</v>
      </c>
    </row>
    <row r="8" spans="1:7" ht="30" customHeight="1" x14ac:dyDescent="0.2">
      <c r="A8" s="18">
        <v>9</v>
      </c>
      <c r="B8" s="60" t="s">
        <v>54</v>
      </c>
      <c r="C8" s="60">
        <v>16</v>
      </c>
      <c r="D8" s="60" t="s">
        <v>11</v>
      </c>
      <c r="E8" s="61" t="s">
        <v>12</v>
      </c>
      <c r="F8" s="60" t="s">
        <v>13</v>
      </c>
      <c r="G8" s="116">
        <v>0</v>
      </c>
    </row>
    <row r="9" spans="1:7" ht="30" customHeight="1" x14ac:dyDescent="0.2">
      <c r="A9" s="18">
        <v>15</v>
      </c>
      <c r="B9" s="59" t="s">
        <v>43</v>
      </c>
      <c r="C9" s="60">
        <v>31</v>
      </c>
      <c r="D9" s="60" t="s">
        <v>11</v>
      </c>
      <c r="E9" s="61" t="s">
        <v>12</v>
      </c>
      <c r="F9" s="60" t="s">
        <v>13</v>
      </c>
      <c r="G9" s="116">
        <v>0</v>
      </c>
    </row>
    <row r="10" spans="1:7" ht="30" customHeight="1" x14ac:dyDescent="0.2">
      <c r="A10" s="18">
        <v>16</v>
      </c>
      <c r="B10" s="59" t="s">
        <v>63</v>
      </c>
      <c r="C10" s="60">
        <v>15</v>
      </c>
      <c r="D10" s="60" t="s">
        <v>11</v>
      </c>
      <c r="E10" s="61" t="s">
        <v>12</v>
      </c>
      <c r="F10" s="60" t="s">
        <v>13</v>
      </c>
      <c r="G10" s="116">
        <v>0</v>
      </c>
    </row>
    <row r="11" spans="1:7" ht="30" customHeight="1" x14ac:dyDescent="0.2">
      <c r="A11" s="18">
        <v>18</v>
      </c>
      <c r="B11" s="59" t="s">
        <v>64</v>
      </c>
      <c r="C11" s="60">
        <v>11</v>
      </c>
      <c r="D11" s="60" t="s">
        <v>11</v>
      </c>
      <c r="E11" s="61" t="s">
        <v>12</v>
      </c>
      <c r="F11" s="60" t="s">
        <v>13</v>
      </c>
      <c r="G11" s="116">
        <v>0</v>
      </c>
    </row>
    <row r="12" spans="1:7" ht="30" customHeight="1" x14ac:dyDescent="0.2">
      <c r="A12" s="18">
        <v>19</v>
      </c>
      <c r="B12" s="59" t="s">
        <v>65</v>
      </c>
      <c r="C12" s="60">
        <v>14</v>
      </c>
      <c r="D12" s="60" t="s">
        <v>11</v>
      </c>
      <c r="E12" s="61" t="s">
        <v>12</v>
      </c>
      <c r="F12" s="60" t="s">
        <v>13</v>
      </c>
      <c r="G12" s="116">
        <v>0</v>
      </c>
    </row>
    <row r="13" spans="1:7" ht="30" customHeight="1" x14ac:dyDescent="0.2">
      <c r="A13" s="18">
        <v>20</v>
      </c>
      <c r="B13" s="59" t="s">
        <v>18</v>
      </c>
      <c r="C13" s="60">
        <v>12</v>
      </c>
      <c r="D13" s="60" t="s">
        <v>11</v>
      </c>
      <c r="E13" s="61" t="s">
        <v>12</v>
      </c>
      <c r="F13" s="60" t="s">
        <v>13</v>
      </c>
      <c r="G13" s="106">
        <v>0</v>
      </c>
    </row>
    <row r="14" spans="1:7" ht="30" customHeight="1" x14ac:dyDescent="0.2">
      <c r="A14" s="18">
        <v>4</v>
      </c>
      <c r="B14" s="59" t="s">
        <v>66</v>
      </c>
      <c r="C14" s="60">
        <v>3</v>
      </c>
      <c r="D14" s="60" t="s">
        <v>67</v>
      </c>
      <c r="E14" s="61" t="s">
        <v>68</v>
      </c>
      <c r="F14" s="60" t="s">
        <v>13</v>
      </c>
      <c r="G14" s="116">
        <v>0</v>
      </c>
    </row>
    <row r="15" spans="1:7" ht="30" customHeight="1" x14ac:dyDescent="0.2">
      <c r="A15" s="18">
        <v>6</v>
      </c>
      <c r="B15" s="60" t="s">
        <v>58</v>
      </c>
      <c r="C15" s="60">
        <v>4</v>
      </c>
      <c r="D15" s="60" t="s">
        <v>67</v>
      </c>
      <c r="E15" s="61" t="s">
        <v>68</v>
      </c>
      <c r="F15" s="60" t="s">
        <v>13</v>
      </c>
      <c r="G15" s="116">
        <v>0</v>
      </c>
    </row>
    <row r="16" spans="1:7" ht="30" customHeight="1" x14ac:dyDescent="0.2">
      <c r="A16" s="18"/>
      <c r="B16" s="60" t="s">
        <v>22</v>
      </c>
      <c r="C16" s="60">
        <v>60</v>
      </c>
      <c r="D16" s="60" t="s">
        <v>69</v>
      </c>
      <c r="E16" s="61" t="s">
        <v>44</v>
      </c>
      <c r="F16" s="60" t="s">
        <v>13</v>
      </c>
      <c r="G16" s="116">
        <v>0</v>
      </c>
    </row>
    <row r="17" spans="1:7" ht="30" customHeight="1" x14ac:dyDescent="0.2">
      <c r="A17" s="18">
        <v>15</v>
      </c>
      <c r="B17" s="60" t="s">
        <v>70</v>
      </c>
      <c r="C17" s="60">
        <v>14</v>
      </c>
      <c r="D17" s="60" t="s">
        <v>67</v>
      </c>
      <c r="E17" s="61" t="s">
        <v>71</v>
      </c>
      <c r="F17" s="60" t="s">
        <v>13</v>
      </c>
      <c r="G17" s="116">
        <v>0</v>
      </c>
    </row>
    <row r="18" spans="1:7" ht="30" customHeight="1" x14ac:dyDescent="0.2">
      <c r="A18" s="18">
        <v>16</v>
      </c>
      <c r="B18" s="60" t="s">
        <v>72</v>
      </c>
      <c r="C18" s="60">
        <v>14</v>
      </c>
      <c r="D18" s="60" t="s">
        <v>67</v>
      </c>
      <c r="E18" s="61" t="s">
        <v>71</v>
      </c>
      <c r="F18" s="60" t="s">
        <v>13</v>
      </c>
      <c r="G18" s="116">
        <v>0</v>
      </c>
    </row>
    <row r="19" spans="1:7" ht="30" customHeight="1" x14ac:dyDescent="0.2">
      <c r="A19" s="18">
        <v>21</v>
      </c>
      <c r="B19" s="59" t="s">
        <v>66</v>
      </c>
      <c r="C19" s="60">
        <v>12</v>
      </c>
      <c r="D19" s="60" t="s">
        <v>67</v>
      </c>
      <c r="E19" s="61" t="s">
        <v>29</v>
      </c>
      <c r="F19" s="60" t="s">
        <v>13</v>
      </c>
      <c r="G19" s="116">
        <v>0</v>
      </c>
    </row>
    <row r="20" spans="1:7" ht="30" customHeight="1" x14ac:dyDescent="0.2">
      <c r="A20" s="18">
        <v>22</v>
      </c>
      <c r="B20" s="60" t="s">
        <v>58</v>
      </c>
      <c r="C20" s="60">
        <v>12</v>
      </c>
      <c r="D20" s="60" t="s">
        <v>67</v>
      </c>
      <c r="E20" s="61" t="s">
        <v>29</v>
      </c>
      <c r="F20" s="60" t="s">
        <v>13</v>
      </c>
      <c r="G20" s="116">
        <v>0</v>
      </c>
    </row>
    <row r="21" spans="1:7" ht="30" customHeight="1" thickBot="1" x14ac:dyDescent="0.25">
      <c r="A21" s="63"/>
      <c r="B21" s="85" t="s">
        <v>55</v>
      </c>
      <c r="C21" s="65">
        <v>8</v>
      </c>
      <c r="D21" s="86"/>
      <c r="E21" s="82" t="s">
        <v>56</v>
      </c>
      <c r="F21" s="83" t="s">
        <v>13</v>
      </c>
      <c r="G21" s="117">
        <v>0</v>
      </c>
    </row>
    <row r="22" spans="1:7" ht="20.100000000000001" customHeight="1" thickBot="1" x14ac:dyDescent="0.25">
      <c r="A22" s="326" t="s">
        <v>32</v>
      </c>
      <c r="B22" s="327"/>
      <c r="C22" s="328"/>
      <c r="D22" s="66"/>
      <c r="E22" s="66"/>
      <c r="F22" s="66"/>
      <c r="G22" s="118">
        <f>SUM(G5:G21)</f>
        <v>0</v>
      </c>
    </row>
    <row r="23" spans="1:7" ht="15" customHeight="1" x14ac:dyDescent="0.2">
      <c r="B23" s="68"/>
      <c r="C23" s="68"/>
      <c r="D23" s="69"/>
      <c r="E23" s="69"/>
      <c r="F23" s="69"/>
      <c r="G23" s="70"/>
    </row>
    <row r="24" spans="1:7" ht="15" customHeight="1" thickBot="1" x14ac:dyDescent="0.25">
      <c r="B24" s="68"/>
      <c r="C24" s="68"/>
      <c r="D24" s="69"/>
      <c r="E24" s="69"/>
      <c r="F24" s="69"/>
      <c r="G24" s="70"/>
    </row>
    <row r="25" spans="1:7" ht="39.950000000000003" customHeight="1" thickBot="1" x14ac:dyDescent="0.25">
      <c r="A25" s="3"/>
      <c r="B25" s="4"/>
      <c r="C25" s="4" t="s">
        <v>5</v>
      </c>
      <c r="D25" s="4"/>
      <c r="E25" s="4" t="s">
        <v>388</v>
      </c>
      <c r="F25" s="4" t="s">
        <v>7</v>
      </c>
      <c r="G25" s="104" t="s">
        <v>389</v>
      </c>
    </row>
    <row r="26" spans="1:7" ht="30" customHeight="1" thickBot="1" x14ac:dyDescent="0.25">
      <c r="A26" s="71"/>
      <c r="B26" s="66"/>
      <c r="C26" s="72">
        <v>56</v>
      </c>
      <c r="D26" s="66"/>
      <c r="E26" s="73" t="s">
        <v>33</v>
      </c>
      <c r="F26" s="74" t="s">
        <v>92</v>
      </c>
      <c r="G26" s="246">
        <v>0</v>
      </c>
    </row>
    <row r="27" spans="1:7" ht="15" customHeight="1" thickBot="1" x14ac:dyDescent="0.25">
      <c r="B27" s="68"/>
      <c r="C27" s="68"/>
      <c r="D27" s="69"/>
      <c r="E27" s="69"/>
      <c r="F27" s="69"/>
      <c r="G27" s="70"/>
    </row>
    <row r="28" spans="1:7" ht="20.100000000000001" customHeight="1" thickBot="1" x14ac:dyDescent="0.25">
      <c r="A28" s="329" t="s">
        <v>73</v>
      </c>
      <c r="B28" s="330"/>
      <c r="C28" s="330"/>
      <c r="D28" s="330"/>
      <c r="E28" s="331"/>
      <c r="F28" s="66"/>
      <c r="G28" s="108">
        <f>G22+G26</f>
        <v>0</v>
      </c>
    </row>
  </sheetData>
  <sheetProtection password="CC3B" sheet="1" objects="1" scenarios="1"/>
  <mergeCells count="3">
    <mergeCell ref="F1:G1"/>
    <mergeCell ref="A22:C22"/>
    <mergeCell ref="A28:E28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7"/>
  <dimension ref="A1:H33"/>
  <sheetViews>
    <sheetView topLeftCell="A13" workbookViewId="0">
      <selection activeCell="E22" sqref="E22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8" width="9.140625" style="51"/>
    <col min="9" max="16384" width="9.140625" style="152"/>
  </cols>
  <sheetData>
    <row r="1" spans="1:8" ht="15" customHeight="1" x14ac:dyDescent="0.2">
      <c r="B1" s="142" t="s">
        <v>364</v>
      </c>
      <c r="F1" s="324" t="s">
        <v>386</v>
      </c>
      <c r="G1" s="325"/>
    </row>
    <row r="2" spans="1:8" ht="15" customHeight="1" x14ac:dyDescent="0.2">
      <c r="B2" s="142" t="s">
        <v>322</v>
      </c>
    </row>
    <row r="3" spans="1:8" ht="15" customHeight="1" x14ac:dyDescent="0.2">
      <c r="A3" s="52"/>
      <c r="B3" s="142" t="s">
        <v>323</v>
      </c>
    </row>
    <row r="4" spans="1:8" s="247" customFormat="1" ht="15" customHeight="1" thickBot="1" x14ac:dyDescent="0.25">
      <c r="B4" s="151" t="s">
        <v>412</v>
      </c>
      <c r="C4" s="68"/>
      <c r="D4" s="69"/>
      <c r="E4" s="69"/>
      <c r="F4" s="69"/>
      <c r="G4" s="70"/>
    </row>
    <row r="5" spans="1:8" ht="39.950000000000003" customHeight="1" thickBot="1" x14ac:dyDescent="0.25">
      <c r="A5" s="23" t="s">
        <v>3</v>
      </c>
      <c r="B5" s="24" t="s">
        <v>4</v>
      </c>
      <c r="C5" s="24" t="s">
        <v>5</v>
      </c>
      <c r="D5" s="4" t="s">
        <v>400</v>
      </c>
      <c r="E5" s="24" t="s">
        <v>388</v>
      </c>
      <c r="F5" s="24" t="s">
        <v>7</v>
      </c>
      <c r="G5" s="138" t="s">
        <v>8</v>
      </c>
      <c r="H5" s="127"/>
    </row>
    <row r="6" spans="1:8" ht="30" customHeight="1" x14ac:dyDescent="0.2">
      <c r="A6" s="157">
        <v>404</v>
      </c>
      <c r="B6" s="129" t="s">
        <v>54</v>
      </c>
      <c r="C6" s="130">
        <v>15.63</v>
      </c>
      <c r="D6" s="129" t="s">
        <v>11</v>
      </c>
      <c r="E6" s="57" t="s">
        <v>304</v>
      </c>
      <c r="F6" s="130" t="s">
        <v>46</v>
      </c>
      <c r="G6" s="147">
        <v>0</v>
      </c>
      <c r="H6" s="127"/>
    </row>
    <row r="7" spans="1:8" ht="30" customHeight="1" x14ac:dyDescent="0.2">
      <c r="A7" s="158">
        <v>401</v>
      </c>
      <c r="B7" s="132" t="s">
        <v>130</v>
      </c>
      <c r="C7" s="133">
        <v>18.22</v>
      </c>
      <c r="D7" s="133" t="s">
        <v>11</v>
      </c>
      <c r="E7" s="61" t="s">
        <v>293</v>
      </c>
      <c r="F7" s="133" t="s">
        <v>46</v>
      </c>
      <c r="G7" s="148">
        <v>0</v>
      </c>
      <c r="H7" s="127"/>
    </row>
    <row r="8" spans="1:8" ht="30" customHeight="1" x14ac:dyDescent="0.2">
      <c r="A8" s="158">
        <v>406</v>
      </c>
      <c r="B8" s="132" t="s">
        <v>22</v>
      </c>
      <c r="C8" s="133">
        <v>16.25</v>
      </c>
      <c r="D8" s="133" t="s">
        <v>11</v>
      </c>
      <c r="E8" s="61" t="s">
        <v>324</v>
      </c>
      <c r="F8" s="133" t="s">
        <v>46</v>
      </c>
      <c r="G8" s="148">
        <v>0</v>
      </c>
      <c r="H8" s="127"/>
    </row>
    <row r="9" spans="1:8" ht="30" customHeight="1" thickBot="1" x14ac:dyDescent="0.25">
      <c r="A9" s="158">
        <v>407</v>
      </c>
      <c r="B9" s="132" t="s">
        <v>203</v>
      </c>
      <c r="C9" s="133">
        <v>3.06</v>
      </c>
      <c r="D9" s="133" t="s">
        <v>26</v>
      </c>
      <c r="E9" s="61" t="s">
        <v>325</v>
      </c>
      <c r="F9" s="133" t="s">
        <v>46</v>
      </c>
      <c r="G9" s="148">
        <v>0</v>
      </c>
      <c r="H9" s="127"/>
    </row>
    <row r="10" spans="1:8" ht="20.100000000000001" customHeight="1" thickBot="1" x14ac:dyDescent="0.25">
      <c r="A10" s="326" t="s">
        <v>300</v>
      </c>
      <c r="B10" s="327"/>
      <c r="C10" s="328"/>
      <c r="D10" s="66"/>
      <c r="E10" s="66"/>
      <c r="F10" s="66"/>
      <c r="G10" s="118">
        <f>SUM(G6:G9)</f>
        <v>0</v>
      </c>
    </row>
    <row r="11" spans="1:8" s="51" customFormat="1" ht="15" customHeight="1" x14ac:dyDescent="0.2">
      <c r="B11" s="68"/>
      <c r="C11" s="68"/>
      <c r="D11" s="69"/>
      <c r="E11" s="69"/>
      <c r="F11" s="69"/>
      <c r="G11" s="70"/>
    </row>
    <row r="12" spans="1:8" s="51" customFormat="1" ht="15" customHeight="1" thickBot="1" x14ac:dyDescent="0.25">
      <c r="B12" s="151" t="s">
        <v>413</v>
      </c>
      <c r="C12" s="68"/>
      <c r="D12" s="69"/>
      <c r="E12" s="69"/>
      <c r="F12" s="69"/>
      <c r="G12" s="70"/>
    </row>
    <row r="13" spans="1:8" ht="39.950000000000003" customHeight="1" thickBot="1" x14ac:dyDescent="0.25">
      <c r="A13" s="23" t="s">
        <v>3</v>
      </c>
      <c r="B13" s="24" t="s">
        <v>4</v>
      </c>
      <c r="C13" s="24" t="s">
        <v>5</v>
      </c>
      <c r="D13" s="4" t="s">
        <v>400</v>
      </c>
      <c r="E13" s="24" t="s">
        <v>388</v>
      </c>
      <c r="F13" s="24" t="s">
        <v>7</v>
      </c>
      <c r="G13" s="138" t="s">
        <v>8</v>
      </c>
      <c r="H13" s="127"/>
    </row>
    <row r="14" spans="1:8" ht="30" customHeight="1" x14ac:dyDescent="0.2">
      <c r="A14" s="157">
        <v>106</v>
      </c>
      <c r="B14" s="129" t="s">
        <v>15</v>
      </c>
      <c r="C14" s="130">
        <v>26.05</v>
      </c>
      <c r="D14" s="129" t="s">
        <v>26</v>
      </c>
      <c r="E14" s="57" t="s">
        <v>421</v>
      </c>
      <c r="F14" s="130" t="s">
        <v>46</v>
      </c>
      <c r="G14" s="147">
        <v>0</v>
      </c>
      <c r="H14" s="127"/>
    </row>
    <row r="15" spans="1:8" ht="30" customHeight="1" x14ac:dyDescent="0.2">
      <c r="A15" s="158">
        <v>103</v>
      </c>
      <c r="B15" s="132" t="s">
        <v>54</v>
      </c>
      <c r="C15" s="133">
        <v>16.5</v>
      </c>
      <c r="D15" s="133" t="s">
        <v>422</v>
      </c>
      <c r="E15" s="61" t="s">
        <v>304</v>
      </c>
      <c r="F15" s="133" t="s">
        <v>46</v>
      </c>
      <c r="G15" s="148">
        <v>0</v>
      </c>
      <c r="H15" s="127"/>
    </row>
    <row r="16" spans="1:8" ht="30" customHeight="1" thickBot="1" x14ac:dyDescent="0.25">
      <c r="A16" s="158">
        <v>215</v>
      </c>
      <c r="B16" s="132" t="s">
        <v>423</v>
      </c>
      <c r="C16" s="133">
        <v>16.2</v>
      </c>
      <c r="D16" s="133" t="s">
        <v>26</v>
      </c>
      <c r="E16" s="61" t="s">
        <v>325</v>
      </c>
      <c r="F16" s="133" t="s">
        <v>46</v>
      </c>
      <c r="G16" s="148">
        <v>0</v>
      </c>
      <c r="H16" s="127"/>
    </row>
    <row r="17" spans="1:8" ht="20.100000000000001" customHeight="1" thickBot="1" x14ac:dyDescent="0.25">
      <c r="A17" s="326" t="s">
        <v>300</v>
      </c>
      <c r="B17" s="327"/>
      <c r="C17" s="328"/>
      <c r="D17" s="66"/>
      <c r="E17" s="66"/>
      <c r="F17" s="66"/>
      <c r="G17" s="118">
        <f>SUM(G14:G16)</f>
        <v>0</v>
      </c>
      <c r="H17" s="247"/>
    </row>
    <row r="18" spans="1:8" s="247" customFormat="1" ht="15" customHeight="1" x14ac:dyDescent="0.2">
      <c r="B18" s="68"/>
      <c r="C18" s="68"/>
      <c r="D18" s="69"/>
      <c r="E18" s="69"/>
      <c r="F18" s="69"/>
      <c r="G18" s="70"/>
    </row>
    <row r="19" spans="1:8" s="247" customFormat="1" ht="15" customHeight="1" thickBot="1" x14ac:dyDescent="0.25">
      <c r="B19" s="151" t="s">
        <v>414</v>
      </c>
      <c r="C19" s="68"/>
      <c r="D19" s="69"/>
      <c r="E19" s="69"/>
      <c r="F19" s="69"/>
      <c r="G19" s="70"/>
    </row>
    <row r="20" spans="1:8" ht="39.950000000000003" customHeight="1" thickBot="1" x14ac:dyDescent="0.25">
      <c r="A20" s="23" t="s">
        <v>3</v>
      </c>
      <c r="B20" s="24" t="s">
        <v>4</v>
      </c>
      <c r="C20" s="24" t="s">
        <v>5</v>
      </c>
      <c r="D20" s="4" t="s">
        <v>400</v>
      </c>
      <c r="E20" s="24" t="s">
        <v>388</v>
      </c>
      <c r="F20" s="24" t="s">
        <v>7</v>
      </c>
      <c r="G20" s="138" t="s">
        <v>8</v>
      </c>
      <c r="H20" s="127"/>
    </row>
    <row r="21" spans="1:8" ht="30" customHeight="1" x14ac:dyDescent="0.2">
      <c r="A21" s="157">
        <v>111</v>
      </c>
      <c r="B21" s="129" t="s">
        <v>15</v>
      </c>
      <c r="C21" s="130">
        <v>19.899999999999999</v>
      </c>
      <c r="D21" s="129" t="s">
        <v>26</v>
      </c>
      <c r="E21" s="57" t="s">
        <v>421</v>
      </c>
      <c r="F21" s="130" t="s">
        <v>46</v>
      </c>
      <c r="G21" s="147">
        <v>0</v>
      </c>
      <c r="H21" s="127"/>
    </row>
    <row r="22" spans="1:8" ht="30" customHeight="1" x14ac:dyDescent="0.2">
      <c r="A22" s="158">
        <v>106</v>
      </c>
      <c r="B22" s="132" t="s">
        <v>54</v>
      </c>
      <c r="C22" s="133">
        <v>14.35</v>
      </c>
      <c r="D22" s="133" t="s">
        <v>422</v>
      </c>
      <c r="E22" s="61" t="s">
        <v>304</v>
      </c>
      <c r="F22" s="133" t="s">
        <v>46</v>
      </c>
      <c r="G22" s="148">
        <v>0</v>
      </c>
      <c r="H22" s="127"/>
    </row>
    <row r="23" spans="1:8" ht="30" customHeight="1" x14ac:dyDescent="0.2">
      <c r="A23" s="158">
        <v>108</v>
      </c>
      <c r="B23" s="132" t="s">
        <v>424</v>
      </c>
      <c r="C23" s="133">
        <v>17.600000000000001</v>
      </c>
      <c r="D23" s="133" t="s">
        <v>26</v>
      </c>
      <c r="E23" s="61" t="s">
        <v>325</v>
      </c>
      <c r="F23" s="133" t="s">
        <v>46</v>
      </c>
      <c r="G23" s="148">
        <v>0</v>
      </c>
      <c r="H23" s="127"/>
    </row>
    <row r="24" spans="1:8" ht="30" customHeight="1" thickBot="1" x14ac:dyDescent="0.25">
      <c r="A24" s="158">
        <v>102</v>
      </c>
      <c r="B24" s="132" t="s">
        <v>22</v>
      </c>
      <c r="C24" s="133">
        <v>21.33</v>
      </c>
      <c r="D24" s="133" t="s">
        <v>26</v>
      </c>
      <c r="E24" s="61" t="s">
        <v>324</v>
      </c>
      <c r="F24" s="133" t="s">
        <v>46</v>
      </c>
      <c r="G24" s="148">
        <v>0</v>
      </c>
      <c r="H24" s="127"/>
    </row>
    <row r="25" spans="1:8" ht="20.100000000000001" customHeight="1" thickBot="1" x14ac:dyDescent="0.25">
      <c r="A25" s="326" t="s">
        <v>300</v>
      </c>
      <c r="B25" s="327"/>
      <c r="C25" s="328"/>
      <c r="D25" s="66"/>
      <c r="E25" s="66"/>
      <c r="F25" s="66"/>
      <c r="G25" s="118">
        <f>SUM(G21:G24)</f>
        <v>0</v>
      </c>
      <c r="H25" s="247"/>
    </row>
    <row r="26" spans="1:8" s="247" customFormat="1" ht="15" customHeight="1" x14ac:dyDescent="0.2">
      <c r="B26" s="68"/>
      <c r="C26" s="68"/>
      <c r="D26" s="69"/>
      <c r="E26" s="69"/>
      <c r="F26" s="69"/>
      <c r="G26" s="70"/>
    </row>
    <row r="27" spans="1:8" s="247" customFormat="1" ht="15" customHeight="1" thickBot="1" x14ac:dyDescent="0.25">
      <c r="B27" s="68"/>
      <c r="C27" s="68"/>
      <c r="D27" s="69"/>
      <c r="E27" s="69"/>
      <c r="F27" s="69"/>
      <c r="G27" s="70"/>
    </row>
    <row r="28" spans="1:8" ht="39.950000000000003" customHeight="1" thickBot="1" x14ac:dyDescent="0.25">
      <c r="A28" s="3"/>
      <c r="B28" s="4"/>
      <c r="C28" s="4" t="s">
        <v>5</v>
      </c>
      <c r="D28" s="4"/>
      <c r="E28" s="4" t="s">
        <v>388</v>
      </c>
      <c r="F28" s="4" t="s">
        <v>7</v>
      </c>
      <c r="G28" s="104" t="s">
        <v>389</v>
      </c>
    </row>
    <row r="29" spans="1:8" ht="30" customHeight="1" x14ac:dyDescent="0.2">
      <c r="A29" s="54"/>
      <c r="B29" s="249" t="s">
        <v>409</v>
      </c>
      <c r="C29" s="89">
        <v>28.84</v>
      </c>
      <c r="D29" s="88"/>
      <c r="E29" s="90" t="s">
        <v>33</v>
      </c>
      <c r="F29" s="56" t="s">
        <v>92</v>
      </c>
      <c r="G29" s="105">
        <v>0</v>
      </c>
    </row>
    <row r="30" spans="1:8" ht="30" customHeight="1" x14ac:dyDescent="0.2">
      <c r="A30" s="58"/>
      <c r="B30" s="250" t="s">
        <v>410</v>
      </c>
      <c r="C30" s="80">
        <v>12.6</v>
      </c>
      <c r="D30" s="251"/>
      <c r="E30" s="252" t="s">
        <v>33</v>
      </c>
      <c r="F30" s="60" t="s">
        <v>92</v>
      </c>
      <c r="G30" s="106">
        <v>0</v>
      </c>
      <c r="H30" s="247"/>
    </row>
    <row r="31" spans="1:8" ht="30" customHeight="1" thickBot="1" x14ac:dyDescent="0.25">
      <c r="A31" s="63"/>
      <c r="B31" s="243" t="s">
        <v>411</v>
      </c>
      <c r="C31" s="83">
        <v>10.8</v>
      </c>
      <c r="D31" s="86"/>
      <c r="E31" s="253" t="s">
        <v>33</v>
      </c>
      <c r="F31" s="65" t="s">
        <v>92</v>
      </c>
      <c r="G31" s="107">
        <v>0</v>
      </c>
      <c r="H31" s="247"/>
    </row>
    <row r="32" spans="1:8" ht="15" customHeight="1" thickBot="1" x14ac:dyDescent="0.25">
      <c r="B32" s="68"/>
      <c r="C32" s="68"/>
      <c r="D32" s="69"/>
      <c r="E32" s="69"/>
      <c r="F32" s="69"/>
      <c r="G32" s="70"/>
    </row>
    <row r="33" spans="1:7" ht="20.100000000000001" customHeight="1" thickBot="1" x14ac:dyDescent="0.25">
      <c r="A33" s="329" t="s">
        <v>326</v>
      </c>
      <c r="B33" s="330"/>
      <c r="C33" s="330"/>
      <c r="D33" s="330"/>
      <c r="E33" s="331"/>
      <c r="F33" s="66"/>
      <c r="G33" s="108">
        <f>G10+G17+G25+G29+G30+G31</f>
        <v>0</v>
      </c>
    </row>
  </sheetData>
  <sheetProtection password="CC3B" sheet="1" objects="1" scenarios="1"/>
  <mergeCells count="5">
    <mergeCell ref="F1:G1"/>
    <mergeCell ref="A10:C10"/>
    <mergeCell ref="A33:E33"/>
    <mergeCell ref="A17:C17"/>
    <mergeCell ref="A25:C25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8"/>
  <dimension ref="A1:H16"/>
  <sheetViews>
    <sheetView workbookViewId="0">
      <selection activeCell="H29" sqref="H29"/>
    </sheetView>
  </sheetViews>
  <sheetFormatPr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8" width="9.140625" style="51"/>
    <col min="9" max="16384" width="9.140625" style="152"/>
  </cols>
  <sheetData>
    <row r="1" spans="1:8" ht="15" customHeight="1" x14ac:dyDescent="0.2">
      <c r="B1" s="142" t="s">
        <v>316</v>
      </c>
      <c r="C1" s="152"/>
      <c r="F1" s="324" t="s">
        <v>386</v>
      </c>
      <c r="G1" s="325"/>
    </row>
    <row r="2" spans="1:8" ht="15" customHeight="1" x14ac:dyDescent="0.2">
      <c r="A2" s="152"/>
      <c r="B2" s="142" t="s">
        <v>317</v>
      </c>
      <c r="C2" s="152"/>
      <c r="G2" s="152"/>
    </row>
    <row r="3" spans="1:8" ht="15" customHeight="1" thickBot="1" x14ac:dyDescent="0.25">
      <c r="A3" s="52"/>
      <c r="B3" s="142" t="s">
        <v>318</v>
      </c>
      <c r="C3" s="152"/>
      <c r="G3" s="152"/>
    </row>
    <row r="4" spans="1:8" ht="39.950000000000003" customHeight="1" thickBot="1" x14ac:dyDescent="0.25">
      <c r="A4" s="23" t="s">
        <v>3</v>
      </c>
      <c r="B4" s="24" t="s">
        <v>4</v>
      </c>
      <c r="C4" s="24" t="s">
        <v>5</v>
      </c>
      <c r="D4" s="4" t="s">
        <v>400</v>
      </c>
      <c r="E4" s="24" t="s">
        <v>388</v>
      </c>
      <c r="F4" s="24" t="s">
        <v>7</v>
      </c>
      <c r="G4" s="138" t="s">
        <v>8</v>
      </c>
      <c r="H4" s="127"/>
    </row>
    <row r="5" spans="1:8" ht="30" customHeight="1" x14ac:dyDescent="0.2">
      <c r="A5" s="128"/>
      <c r="B5" s="129" t="s">
        <v>319</v>
      </c>
      <c r="C5" s="130">
        <v>14.85</v>
      </c>
      <c r="D5" s="130" t="s">
        <v>26</v>
      </c>
      <c r="E5" s="57" t="s">
        <v>12</v>
      </c>
      <c r="F5" s="130" t="s">
        <v>46</v>
      </c>
      <c r="G5" s="147">
        <v>0</v>
      </c>
      <c r="H5" s="127"/>
    </row>
    <row r="6" spans="1:8" ht="30" customHeight="1" x14ac:dyDescent="0.2">
      <c r="A6" s="131"/>
      <c r="B6" s="132" t="s">
        <v>247</v>
      </c>
      <c r="C6" s="133">
        <v>15.12</v>
      </c>
      <c r="D6" s="133" t="s">
        <v>26</v>
      </c>
      <c r="E6" s="61" t="s">
        <v>12</v>
      </c>
      <c r="F6" s="133" t="s">
        <v>46</v>
      </c>
      <c r="G6" s="148">
        <v>0</v>
      </c>
      <c r="H6" s="127"/>
    </row>
    <row r="7" spans="1:8" ht="30" customHeight="1" x14ac:dyDescent="0.2">
      <c r="A7" s="131"/>
      <c r="B7" s="132" t="s">
        <v>130</v>
      </c>
      <c r="C7" s="133">
        <v>15.66</v>
      </c>
      <c r="D7" s="133" t="s">
        <v>26</v>
      </c>
      <c r="E7" s="61" t="s">
        <v>12</v>
      </c>
      <c r="F7" s="133" t="s">
        <v>46</v>
      </c>
      <c r="G7" s="148">
        <v>0</v>
      </c>
      <c r="H7" s="127"/>
    </row>
    <row r="8" spans="1:8" ht="30" customHeight="1" x14ac:dyDescent="0.2">
      <c r="A8" s="131"/>
      <c r="B8" s="132" t="s">
        <v>22</v>
      </c>
      <c r="C8" s="133">
        <v>7.08</v>
      </c>
      <c r="D8" s="133" t="s">
        <v>26</v>
      </c>
      <c r="E8" s="61" t="s">
        <v>320</v>
      </c>
      <c r="F8" s="133" t="s">
        <v>46</v>
      </c>
      <c r="G8" s="148">
        <v>0</v>
      </c>
      <c r="H8" s="127"/>
    </row>
    <row r="9" spans="1:8" ht="30" customHeight="1" thickBot="1" x14ac:dyDescent="0.25">
      <c r="A9" s="131"/>
      <c r="B9" s="132" t="s">
        <v>401</v>
      </c>
      <c r="C9" s="133">
        <v>2.8</v>
      </c>
      <c r="D9" s="133" t="s">
        <v>26</v>
      </c>
      <c r="E9" s="61" t="s">
        <v>225</v>
      </c>
      <c r="F9" s="133" t="s">
        <v>46</v>
      </c>
      <c r="G9" s="148">
        <v>0</v>
      </c>
      <c r="H9" s="127"/>
    </row>
    <row r="10" spans="1:8" ht="20.100000000000001" customHeight="1" thickBot="1" x14ac:dyDescent="0.25">
      <c r="A10" s="326" t="s">
        <v>300</v>
      </c>
      <c r="B10" s="327"/>
      <c r="C10" s="328"/>
      <c r="D10" s="66"/>
      <c r="E10" s="66"/>
      <c r="F10" s="66"/>
      <c r="G10" s="118">
        <f>SUM(G5:G9)</f>
        <v>0</v>
      </c>
    </row>
    <row r="11" spans="1:8" s="51" customFormat="1" ht="15" customHeight="1" x14ac:dyDescent="0.2">
      <c r="B11" s="68"/>
      <c r="C11" s="68"/>
      <c r="D11" s="69"/>
      <c r="E11" s="69"/>
      <c r="F11" s="69"/>
      <c r="G11" s="70"/>
    </row>
    <row r="12" spans="1:8" s="51" customFormat="1" ht="15" customHeight="1" thickBot="1" x14ac:dyDescent="0.25">
      <c r="B12" s="68"/>
      <c r="C12" s="68"/>
      <c r="D12" s="69"/>
      <c r="E12" s="69"/>
      <c r="F12" s="69"/>
      <c r="G12" s="70"/>
    </row>
    <row r="13" spans="1:8" ht="39.950000000000003" customHeight="1" thickBot="1" x14ac:dyDescent="0.25">
      <c r="A13" s="3"/>
      <c r="B13" s="4"/>
      <c r="C13" s="4" t="s">
        <v>5</v>
      </c>
      <c r="D13" s="4"/>
      <c r="E13" s="4" t="s">
        <v>388</v>
      </c>
      <c r="F13" s="4" t="s">
        <v>7</v>
      </c>
      <c r="G13" s="104" t="s">
        <v>389</v>
      </c>
    </row>
    <row r="14" spans="1:8" ht="30" customHeight="1" thickBot="1" x14ac:dyDescent="0.25">
      <c r="A14" s="71"/>
      <c r="B14" s="66"/>
      <c r="C14" s="72">
        <v>7.45</v>
      </c>
      <c r="D14" s="66"/>
      <c r="E14" s="73" t="s">
        <v>33</v>
      </c>
      <c r="F14" s="74" t="s">
        <v>92</v>
      </c>
      <c r="G14" s="109">
        <v>0</v>
      </c>
    </row>
    <row r="15" spans="1:8" ht="15" customHeight="1" thickBot="1" x14ac:dyDescent="0.25">
      <c r="B15" s="68"/>
      <c r="C15" s="68"/>
      <c r="D15" s="69"/>
      <c r="E15" s="69"/>
      <c r="F15" s="69"/>
      <c r="G15" s="70"/>
    </row>
    <row r="16" spans="1:8" ht="20.100000000000001" customHeight="1" thickBot="1" x14ac:dyDescent="0.25">
      <c r="A16" s="329" t="s">
        <v>321</v>
      </c>
      <c r="B16" s="330"/>
      <c r="C16" s="330"/>
      <c r="D16" s="330"/>
      <c r="E16" s="331"/>
      <c r="F16" s="66"/>
      <c r="G16" s="108">
        <f>G10+G14</f>
        <v>0</v>
      </c>
    </row>
  </sheetData>
  <sheetProtection password="CC3B" sheet="1" objects="1" scenarios="1"/>
  <mergeCells count="3">
    <mergeCell ref="F1:G1"/>
    <mergeCell ref="A10:C10"/>
    <mergeCell ref="A16:E16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8" sqref="A8:XFD8"/>
    </sheetView>
  </sheetViews>
  <sheetFormatPr defaultRowHeight="12.75" x14ac:dyDescent="0.2"/>
  <cols>
    <col min="1" max="1" width="5.7109375" style="2" customWidth="1"/>
    <col min="2" max="2" width="15.7109375" style="2" customWidth="1"/>
    <col min="3" max="4" width="8.7109375" style="2" customWidth="1"/>
    <col min="5" max="5" width="95.7109375" style="2" customWidth="1"/>
    <col min="6" max="6" width="7.7109375" style="2" customWidth="1"/>
    <col min="7" max="7" width="15.7109375" style="2" customWidth="1"/>
    <col min="8" max="16384" width="9.140625" style="2"/>
  </cols>
  <sheetData>
    <row r="1" spans="1:7" ht="15" customHeight="1" x14ac:dyDescent="0.2">
      <c r="B1" s="22" t="s">
        <v>380</v>
      </c>
      <c r="F1" s="340" t="s">
        <v>386</v>
      </c>
      <c r="G1" s="341"/>
    </row>
    <row r="2" spans="1:7" ht="15" customHeight="1" x14ac:dyDescent="0.2">
      <c r="B2" s="22" t="s">
        <v>374</v>
      </c>
    </row>
    <row r="3" spans="1:7" ht="15" customHeight="1" thickBot="1" x14ac:dyDescent="0.25">
      <c r="A3" s="1"/>
      <c r="B3" s="22" t="s">
        <v>375</v>
      </c>
    </row>
    <row r="4" spans="1:7" s="25" customFormat="1" ht="39.950000000000003" customHeight="1" thickBo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 t="s">
        <v>388</v>
      </c>
      <c r="F4" s="24" t="s">
        <v>7</v>
      </c>
      <c r="G4" s="150" t="s">
        <v>8</v>
      </c>
    </row>
    <row r="5" spans="1:7" s="25" customFormat="1" ht="30" customHeight="1" x14ac:dyDescent="0.2">
      <c r="A5" s="26"/>
      <c r="B5" s="27" t="s">
        <v>54</v>
      </c>
      <c r="C5" s="28">
        <v>24</v>
      </c>
      <c r="D5" s="27" t="s">
        <v>11</v>
      </c>
      <c r="E5" s="5" t="s">
        <v>12</v>
      </c>
      <c r="F5" s="28" t="s">
        <v>46</v>
      </c>
      <c r="G5" s="191">
        <v>0</v>
      </c>
    </row>
    <row r="6" spans="1:7" s="25" customFormat="1" ht="30" customHeight="1" x14ac:dyDescent="0.2">
      <c r="A6" s="26"/>
      <c r="B6" s="27" t="s">
        <v>54</v>
      </c>
      <c r="C6" s="28">
        <v>26</v>
      </c>
      <c r="D6" s="28" t="s">
        <v>11</v>
      </c>
      <c r="E6" s="5" t="s">
        <v>12</v>
      </c>
      <c r="F6" s="28" t="s">
        <v>46</v>
      </c>
      <c r="G6" s="191">
        <v>0</v>
      </c>
    </row>
    <row r="7" spans="1:7" s="25" customFormat="1" ht="30" customHeight="1" x14ac:dyDescent="0.2">
      <c r="A7" s="26"/>
      <c r="B7" s="27" t="s">
        <v>54</v>
      </c>
      <c r="C7" s="28">
        <v>32</v>
      </c>
      <c r="D7" s="28" t="s">
        <v>11</v>
      </c>
      <c r="E7" s="5" t="s">
        <v>12</v>
      </c>
      <c r="F7" s="28" t="s">
        <v>46</v>
      </c>
      <c r="G7" s="191">
        <v>0</v>
      </c>
    </row>
    <row r="8" spans="1:7" s="25" customFormat="1" ht="30" customHeight="1" x14ac:dyDescent="0.2">
      <c r="A8" s="26"/>
      <c r="B8" s="27" t="s">
        <v>130</v>
      </c>
      <c r="C8" s="28">
        <v>30</v>
      </c>
      <c r="D8" s="28" t="s">
        <v>11</v>
      </c>
      <c r="E8" s="5" t="s">
        <v>12</v>
      </c>
      <c r="F8" s="28" t="s">
        <v>46</v>
      </c>
      <c r="G8" s="191">
        <v>0</v>
      </c>
    </row>
    <row r="9" spans="1:7" s="25" customFormat="1" ht="30" customHeight="1" x14ac:dyDescent="0.2">
      <c r="A9" s="26"/>
      <c r="B9" s="27" t="s">
        <v>22</v>
      </c>
      <c r="C9" s="28">
        <v>26</v>
      </c>
      <c r="D9" s="28" t="s">
        <v>11</v>
      </c>
      <c r="E9" s="5" t="s">
        <v>44</v>
      </c>
      <c r="F9" s="28" t="s">
        <v>46</v>
      </c>
      <c r="G9" s="191">
        <v>0</v>
      </c>
    </row>
    <row r="10" spans="1:7" s="25" customFormat="1" ht="30" customHeight="1" x14ac:dyDescent="0.2">
      <c r="A10" s="26"/>
      <c r="B10" s="27" t="s">
        <v>17</v>
      </c>
      <c r="C10" s="28">
        <v>3</v>
      </c>
      <c r="D10" s="28" t="s">
        <v>11</v>
      </c>
      <c r="E10" s="5" t="s">
        <v>408</v>
      </c>
      <c r="F10" s="28" t="s">
        <v>46</v>
      </c>
      <c r="G10" s="191">
        <v>0</v>
      </c>
    </row>
    <row r="11" spans="1:7" s="25" customFormat="1" ht="30" customHeight="1" thickBot="1" x14ac:dyDescent="0.25">
      <c r="A11" s="26"/>
      <c r="B11" s="59" t="s">
        <v>402</v>
      </c>
      <c r="C11" s="28">
        <v>5</v>
      </c>
      <c r="D11" s="28" t="s">
        <v>11</v>
      </c>
      <c r="E11" s="5" t="s">
        <v>218</v>
      </c>
      <c r="F11" s="28" t="s">
        <v>46</v>
      </c>
      <c r="G11" s="191">
        <v>0</v>
      </c>
    </row>
    <row r="12" spans="1:7" ht="20.100000000000001" customHeight="1" thickBot="1" x14ac:dyDescent="0.25">
      <c r="A12" s="342" t="s">
        <v>32</v>
      </c>
      <c r="B12" s="343"/>
      <c r="C12" s="344"/>
      <c r="D12" s="6"/>
      <c r="E12" s="6"/>
      <c r="F12" s="6"/>
      <c r="G12" s="192">
        <f>SUM(G5:G11)</f>
        <v>0</v>
      </c>
    </row>
    <row r="13" spans="1:7" ht="15" customHeight="1" x14ac:dyDescent="0.2">
      <c r="B13" s="7"/>
      <c r="C13" s="7"/>
      <c r="D13" s="8"/>
      <c r="E13" s="8"/>
      <c r="F13" s="8"/>
      <c r="G13" s="9"/>
    </row>
    <row r="14" spans="1:7" ht="15" customHeight="1" thickBot="1" x14ac:dyDescent="0.25">
      <c r="B14" s="7"/>
      <c r="C14" s="7"/>
      <c r="D14" s="8"/>
      <c r="E14" s="8"/>
      <c r="F14" s="8"/>
      <c r="G14" s="9"/>
    </row>
    <row r="15" spans="1:7" ht="39.950000000000003" customHeight="1" thickBot="1" x14ac:dyDescent="0.25">
      <c r="A15" s="3"/>
      <c r="B15" s="4"/>
      <c r="C15" s="4" t="s">
        <v>5</v>
      </c>
      <c r="D15" s="4"/>
      <c r="E15" s="4" t="s">
        <v>388</v>
      </c>
      <c r="F15" s="4" t="s">
        <v>7</v>
      </c>
      <c r="G15" s="104" t="s">
        <v>389</v>
      </c>
    </row>
    <row r="16" spans="1:7" ht="30" customHeight="1" thickBot="1" x14ac:dyDescent="0.25">
      <c r="A16" s="10"/>
      <c r="B16" s="6"/>
      <c r="C16" s="11">
        <v>20</v>
      </c>
      <c r="D16" s="6"/>
      <c r="E16" s="12" t="s">
        <v>33</v>
      </c>
      <c r="F16" s="13" t="s">
        <v>92</v>
      </c>
      <c r="G16" s="193">
        <v>0</v>
      </c>
    </row>
    <row r="17" spans="1:7" ht="15" customHeight="1" thickBot="1" x14ac:dyDescent="0.25">
      <c r="B17" s="7"/>
      <c r="C17" s="7"/>
      <c r="D17" s="8"/>
      <c r="E17" s="8"/>
      <c r="F17" s="8"/>
      <c r="G17" s="9"/>
    </row>
    <row r="18" spans="1:7" ht="20.100000000000001" customHeight="1" thickBot="1" x14ac:dyDescent="0.25">
      <c r="A18" s="345" t="s">
        <v>379</v>
      </c>
      <c r="B18" s="346"/>
      <c r="C18" s="346"/>
      <c r="D18" s="346"/>
      <c r="E18" s="347"/>
      <c r="F18" s="6"/>
      <c r="G18" s="194">
        <f>G12+G16</f>
        <v>0</v>
      </c>
    </row>
    <row r="22" spans="1:7" s="29" customFormat="1" ht="15" customHeight="1" x14ac:dyDescent="0.2">
      <c r="A22" s="348" t="s">
        <v>376</v>
      </c>
      <c r="B22" s="349"/>
      <c r="C22" s="349"/>
      <c r="D22" s="349"/>
      <c r="E22" s="349"/>
      <c r="F22" s="349"/>
      <c r="G22" s="350"/>
    </row>
  </sheetData>
  <sheetProtection password="CC3B" sheet="1" objects="1" scenarios="1"/>
  <mergeCells count="4">
    <mergeCell ref="F1:G1"/>
    <mergeCell ref="A12:C12"/>
    <mergeCell ref="A18:E18"/>
    <mergeCell ref="A22:G22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18" sqref="A18"/>
    </sheetView>
  </sheetViews>
  <sheetFormatPr defaultRowHeight="12" x14ac:dyDescent="0.2"/>
  <cols>
    <col min="1" max="1" width="5.7109375" style="159" customWidth="1"/>
    <col min="2" max="2" width="16.140625" style="159" customWidth="1"/>
    <col min="3" max="4" width="8.7109375" style="159" customWidth="1"/>
    <col min="5" max="5" width="95.7109375" style="159" customWidth="1"/>
    <col min="6" max="6" width="7.7109375" style="159" customWidth="1"/>
    <col min="7" max="7" width="15.7109375" style="159" customWidth="1"/>
    <col min="8" max="16384" width="9.140625" style="159"/>
  </cols>
  <sheetData>
    <row r="1" spans="1:7" ht="15" customHeight="1" x14ac:dyDescent="0.2">
      <c r="A1" s="160"/>
      <c r="B1" s="143" t="s">
        <v>348</v>
      </c>
      <c r="F1" s="324" t="s">
        <v>386</v>
      </c>
      <c r="G1" s="325"/>
    </row>
    <row r="2" spans="1:7" ht="15" customHeight="1" x14ac:dyDescent="0.2">
      <c r="A2" s="160"/>
      <c r="B2" s="142" t="s">
        <v>349</v>
      </c>
    </row>
    <row r="3" spans="1:7" ht="15" customHeight="1" x14ac:dyDescent="0.2">
      <c r="A3" s="160"/>
      <c r="B3" s="142" t="s">
        <v>350</v>
      </c>
    </row>
    <row r="4" spans="1:7" ht="15" customHeight="1" thickBot="1" x14ac:dyDescent="0.25">
      <c r="A4" s="160"/>
      <c r="B4" s="195" t="s">
        <v>38</v>
      </c>
    </row>
    <row r="5" spans="1:7" ht="39.950000000000003" customHeight="1" thickBot="1" x14ac:dyDescent="0.25">
      <c r="A5" s="30" t="s">
        <v>3</v>
      </c>
      <c r="B5" s="31" t="s">
        <v>4</v>
      </c>
      <c r="C5" s="31" t="s">
        <v>5</v>
      </c>
      <c r="D5" s="31" t="s">
        <v>6</v>
      </c>
      <c r="E5" s="31" t="s">
        <v>388</v>
      </c>
      <c r="F5" s="31" t="s">
        <v>7</v>
      </c>
      <c r="G5" s="138" t="s">
        <v>8</v>
      </c>
    </row>
    <row r="6" spans="1:7" ht="30" customHeight="1" thickBot="1" x14ac:dyDescent="0.25">
      <c r="A6" s="196"/>
      <c r="B6" s="197" t="s">
        <v>287</v>
      </c>
      <c r="C6" s="198">
        <v>61.42</v>
      </c>
      <c r="D6" s="198" t="s">
        <v>69</v>
      </c>
      <c r="E6" s="199" t="s">
        <v>351</v>
      </c>
      <c r="F6" s="198" t="s">
        <v>26</v>
      </c>
      <c r="G6" s="220">
        <v>0</v>
      </c>
    </row>
    <row r="7" spans="1:7" ht="15" customHeight="1" x14ac:dyDescent="0.2">
      <c r="A7" s="200"/>
      <c r="B7" s="201"/>
      <c r="C7" s="200"/>
      <c r="D7" s="200"/>
      <c r="E7" s="202"/>
      <c r="F7" s="200"/>
      <c r="G7" s="203"/>
    </row>
    <row r="8" spans="1:7" ht="15" customHeight="1" thickBot="1" x14ac:dyDescent="0.25">
      <c r="A8" s="160"/>
      <c r="B8" s="195" t="s">
        <v>127</v>
      </c>
    </row>
    <row r="9" spans="1:7" ht="39.950000000000003" customHeight="1" thickBot="1" x14ac:dyDescent="0.25">
      <c r="A9" s="30" t="s">
        <v>3</v>
      </c>
      <c r="B9" s="31" t="s">
        <v>4</v>
      </c>
      <c r="C9" s="31" t="s">
        <v>5</v>
      </c>
      <c r="D9" s="31" t="s">
        <v>6</v>
      </c>
      <c r="E9" s="31" t="s">
        <v>388</v>
      </c>
      <c r="F9" s="31" t="s">
        <v>7</v>
      </c>
      <c r="G9" s="138" t="s">
        <v>8</v>
      </c>
    </row>
    <row r="10" spans="1:7" ht="39.950000000000003" customHeight="1" thickBot="1" x14ac:dyDescent="0.25">
      <c r="A10" s="257"/>
      <c r="B10" s="258" t="s">
        <v>404</v>
      </c>
      <c r="C10" s="259">
        <v>17.399999999999999</v>
      </c>
      <c r="D10" s="259" t="s">
        <v>355</v>
      </c>
      <c r="E10" s="260" t="s">
        <v>356</v>
      </c>
      <c r="F10" s="259" t="s">
        <v>26</v>
      </c>
      <c r="G10" s="261">
        <v>0</v>
      </c>
    </row>
    <row r="11" spans="1:7" ht="20.100000000000001" customHeight="1" thickBot="1" x14ac:dyDescent="0.25">
      <c r="A11" s="334" t="s">
        <v>32</v>
      </c>
      <c r="B11" s="335"/>
      <c r="C11" s="336"/>
      <c r="D11" s="177"/>
      <c r="E11" s="177"/>
      <c r="F11" s="177"/>
      <c r="G11" s="190">
        <f>G6+G10</f>
        <v>0</v>
      </c>
    </row>
    <row r="12" spans="1:7" ht="15" customHeight="1" x14ac:dyDescent="0.2">
      <c r="B12" s="178"/>
      <c r="C12" s="178"/>
      <c r="D12" s="179"/>
      <c r="E12" s="179"/>
      <c r="F12" s="179"/>
      <c r="G12" s="180"/>
    </row>
    <row r="13" spans="1:7" ht="15" customHeight="1" thickBot="1" x14ac:dyDescent="0.25">
      <c r="B13" s="178"/>
      <c r="C13" s="178"/>
      <c r="D13" s="179"/>
      <c r="E13" s="179"/>
      <c r="F13" s="179"/>
      <c r="G13" s="180"/>
    </row>
    <row r="14" spans="1:7" ht="39.950000000000003" customHeight="1" thickBot="1" x14ac:dyDescent="0.25">
      <c r="A14" s="30"/>
      <c r="B14" s="31"/>
      <c r="C14" s="31" t="s">
        <v>5</v>
      </c>
      <c r="D14" s="31"/>
      <c r="E14" s="31" t="s">
        <v>388</v>
      </c>
      <c r="F14" s="31" t="s">
        <v>7</v>
      </c>
      <c r="G14" s="104" t="s">
        <v>389</v>
      </c>
    </row>
    <row r="15" spans="1:7" ht="30" customHeight="1" thickBot="1" x14ac:dyDescent="0.25">
      <c r="A15" s="215"/>
      <c r="B15" s="216" t="s">
        <v>361</v>
      </c>
      <c r="C15" s="217">
        <v>167</v>
      </c>
      <c r="D15" s="218"/>
      <c r="E15" s="219" t="s">
        <v>33</v>
      </c>
      <c r="F15" s="65" t="s">
        <v>92</v>
      </c>
      <c r="G15" s="107">
        <v>0</v>
      </c>
    </row>
    <row r="16" spans="1:7" ht="15" customHeight="1" thickBot="1" x14ac:dyDescent="0.25">
      <c r="G16" s="181"/>
    </row>
    <row r="17" spans="1:7" ht="20.100000000000001" customHeight="1" thickBot="1" x14ac:dyDescent="0.25">
      <c r="A17" s="337" t="s">
        <v>438</v>
      </c>
      <c r="B17" s="338"/>
      <c r="C17" s="338"/>
      <c r="D17" s="338"/>
      <c r="E17" s="339"/>
      <c r="F17" s="177"/>
      <c r="G17" s="190">
        <f>G11+G15</f>
        <v>0</v>
      </c>
    </row>
  </sheetData>
  <sheetProtection password="CC3B" sheet="1" objects="1" scenarios="1"/>
  <mergeCells count="3">
    <mergeCell ref="F1:G1"/>
    <mergeCell ref="A11:C11"/>
    <mergeCell ref="A17:E17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H8" sqref="H8"/>
    </sheetView>
  </sheetViews>
  <sheetFormatPr defaultRowHeight="12" x14ac:dyDescent="0.2"/>
  <cols>
    <col min="1" max="1" width="5.7109375" style="159" customWidth="1"/>
    <col min="2" max="2" width="15.7109375" style="159" customWidth="1"/>
    <col min="3" max="4" width="8.7109375" style="159" customWidth="1"/>
    <col min="5" max="5" width="95.7109375" style="159" customWidth="1"/>
    <col min="6" max="6" width="7.7109375" style="159" customWidth="1"/>
    <col min="7" max="7" width="15.7109375" style="159" customWidth="1"/>
    <col min="8" max="16384" width="9.140625" style="159"/>
  </cols>
  <sheetData>
    <row r="1" spans="1:8" ht="15" customHeight="1" x14ac:dyDescent="0.2">
      <c r="B1" s="142" t="s">
        <v>327</v>
      </c>
      <c r="F1" s="324" t="s">
        <v>386</v>
      </c>
      <c r="G1" s="325"/>
    </row>
    <row r="2" spans="1:8" ht="15" customHeight="1" x14ac:dyDescent="0.2">
      <c r="B2" s="142" t="s">
        <v>283</v>
      </c>
    </row>
    <row r="3" spans="1:8" ht="15" customHeight="1" x14ac:dyDescent="0.2">
      <c r="A3" s="160"/>
      <c r="B3" s="142" t="s">
        <v>284</v>
      </c>
    </row>
    <row r="4" spans="1:8" ht="15" customHeight="1" thickBot="1" x14ac:dyDescent="0.25">
      <c r="A4" s="160"/>
      <c r="B4" s="161" t="s">
        <v>38</v>
      </c>
    </row>
    <row r="5" spans="1:8" ht="39.950000000000003" customHeight="1" thickBot="1" x14ac:dyDescent="0.25">
      <c r="A5" s="30" t="s">
        <v>3</v>
      </c>
      <c r="B5" s="31" t="s">
        <v>4</v>
      </c>
      <c r="C5" s="31" t="s">
        <v>5</v>
      </c>
      <c r="D5" s="31" t="s">
        <v>6</v>
      </c>
      <c r="E5" s="31" t="s">
        <v>388</v>
      </c>
      <c r="F5" s="31" t="s">
        <v>7</v>
      </c>
      <c r="G5" s="183" t="s">
        <v>8</v>
      </c>
    </row>
    <row r="6" spans="1:8" ht="30" customHeight="1" x14ac:dyDescent="0.2">
      <c r="A6" s="32" t="s">
        <v>328</v>
      </c>
      <c r="B6" s="162" t="s">
        <v>54</v>
      </c>
      <c r="C6" s="163">
        <v>36.450000000000003</v>
      </c>
      <c r="D6" s="163" t="s">
        <v>11</v>
      </c>
      <c r="E6" s="164" t="s">
        <v>12</v>
      </c>
      <c r="F6" s="163" t="s">
        <v>150</v>
      </c>
      <c r="G6" s="184">
        <v>0</v>
      </c>
    </row>
    <row r="7" spans="1:8" ht="30" customHeight="1" x14ac:dyDescent="0.2">
      <c r="A7" s="33" t="s">
        <v>329</v>
      </c>
      <c r="B7" s="165" t="s">
        <v>54</v>
      </c>
      <c r="C7" s="166">
        <v>13.5</v>
      </c>
      <c r="D7" s="166" t="s">
        <v>11</v>
      </c>
      <c r="E7" s="167" t="s">
        <v>12</v>
      </c>
      <c r="F7" s="166" t="s">
        <v>150</v>
      </c>
      <c r="G7" s="185">
        <v>0</v>
      </c>
    </row>
    <row r="8" spans="1:8" ht="30" customHeight="1" x14ac:dyDescent="0.2">
      <c r="A8" s="33"/>
      <c r="B8" s="131"/>
      <c r="C8" s="133"/>
      <c r="D8" s="133"/>
      <c r="E8" s="133" t="s">
        <v>69</v>
      </c>
      <c r="F8" s="144"/>
      <c r="G8" s="133"/>
      <c r="H8" s="186"/>
    </row>
    <row r="9" spans="1:8" ht="30" customHeight="1" x14ac:dyDescent="0.2">
      <c r="A9" s="33"/>
      <c r="B9" s="165"/>
      <c r="C9" s="166"/>
      <c r="D9" s="166"/>
      <c r="E9" s="167"/>
      <c r="F9" s="166"/>
      <c r="G9" s="185"/>
    </row>
    <row r="10" spans="1:8" s="168" customFormat="1" ht="30" customHeight="1" x14ac:dyDescent="0.2">
      <c r="A10" s="131"/>
      <c r="B10" s="133" t="s">
        <v>330</v>
      </c>
      <c r="C10" s="133">
        <v>10.9</v>
      </c>
      <c r="D10" s="133" t="s">
        <v>69</v>
      </c>
      <c r="E10" s="144" t="s">
        <v>331</v>
      </c>
      <c r="F10" s="133" t="s">
        <v>46</v>
      </c>
      <c r="G10" s="186">
        <v>0</v>
      </c>
    </row>
    <row r="11" spans="1:8" s="168" customFormat="1" ht="30" customHeight="1" x14ac:dyDescent="0.2">
      <c r="A11" s="131"/>
      <c r="B11" s="133" t="s">
        <v>22</v>
      </c>
      <c r="C11" s="133">
        <v>59.21</v>
      </c>
      <c r="D11" s="133" t="s">
        <v>26</v>
      </c>
      <c r="E11" s="144" t="s">
        <v>311</v>
      </c>
      <c r="F11" s="133" t="s">
        <v>150</v>
      </c>
      <c r="G11" s="186">
        <v>0</v>
      </c>
    </row>
    <row r="12" spans="1:8" s="168" customFormat="1" ht="30" customHeight="1" x14ac:dyDescent="0.2">
      <c r="A12" s="131"/>
      <c r="B12" s="132" t="s">
        <v>90</v>
      </c>
      <c r="C12" s="133">
        <v>8.9</v>
      </c>
      <c r="D12" s="133" t="s">
        <v>67</v>
      </c>
      <c r="E12" s="144" t="s">
        <v>332</v>
      </c>
      <c r="F12" s="133" t="s">
        <v>150</v>
      </c>
      <c r="G12" s="186">
        <v>0</v>
      </c>
    </row>
    <row r="13" spans="1:8" s="168" customFormat="1" ht="30" customHeight="1" thickBot="1" x14ac:dyDescent="0.25">
      <c r="A13" s="134"/>
      <c r="B13" s="135" t="s">
        <v>91</v>
      </c>
      <c r="C13" s="136">
        <v>5.2</v>
      </c>
      <c r="D13" s="136" t="s">
        <v>67</v>
      </c>
      <c r="E13" s="169" t="s">
        <v>333</v>
      </c>
      <c r="F13" s="136" t="s">
        <v>150</v>
      </c>
      <c r="G13" s="187">
        <v>0</v>
      </c>
    </row>
    <row r="14" spans="1:8" s="168" customFormat="1" ht="15" customHeight="1" x14ac:dyDescent="0.2">
      <c r="A14" s="127"/>
      <c r="B14" s="170"/>
      <c r="C14" s="171"/>
      <c r="D14" s="171"/>
      <c r="E14" s="172"/>
      <c r="F14" s="171"/>
      <c r="G14" s="173"/>
    </row>
    <row r="15" spans="1:8" ht="15" customHeight="1" thickBot="1" x14ac:dyDescent="0.25">
      <c r="A15" s="160"/>
      <c r="B15" s="161" t="s">
        <v>127</v>
      </c>
    </row>
    <row r="16" spans="1:8" ht="39.950000000000003" customHeight="1" thickBot="1" x14ac:dyDescent="0.25">
      <c r="A16" s="30" t="s">
        <v>3</v>
      </c>
      <c r="B16" s="31" t="s">
        <v>4</v>
      </c>
      <c r="C16" s="31" t="s">
        <v>5</v>
      </c>
      <c r="D16" s="31" t="s">
        <v>6</v>
      </c>
      <c r="E16" s="31" t="s">
        <v>388</v>
      </c>
      <c r="F16" s="31" t="s">
        <v>7</v>
      </c>
      <c r="G16" s="183" t="s">
        <v>8</v>
      </c>
    </row>
    <row r="17" spans="1:7" ht="30" customHeight="1" x14ac:dyDescent="0.2">
      <c r="A17" s="32" t="s">
        <v>334</v>
      </c>
      <c r="B17" s="162" t="s">
        <v>54</v>
      </c>
      <c r="C17" s="163">
        <v>11.56</v>
      </c>
      <c r="D17" s="163" t="s">
        <v>11</v>
      </c>
      <c r="E17" s="164" t="s">
        <v>12</v>
      </c>
      <c r="F17" s="163" t="s">
        <v>150</v>
      </c>
      <c r="G17" s="184">
        <v>0</v>
      </c>
    </row>
    <row r="18" spans="1:7" ht="30" customHeight="1" x14ac:dyDescent="0.2">
      <c r="A18" s="33" t="s">
        <v>335</v>
      </c>
      <c r="B18" s="165" t="s">
        <v>54</v>
      </c>
      <c r="C18" s="166">
        <v>20.16</v>
      </c>
      <c r="D18" s="166" t="s">
        <v>11</v>
      </c>
      <c r="E18" s="167" t="s">
        <v>12</v>
      </c>
      <c r="F18" s="166" t="s">
        <v>150</v>
      </c>
      <c r="G18" s="185">
        <v>0</v>
      </c>
    </row>
    <row r="19" spans="1:7" ht="30" customHeight="1" x14ac:dyDescent="0.2">
      <c r="A19" s="33" t="s">
        <v>336</v>
      </c>
      <c r="B19" s="165" t="s">
        <v>54</v>
      </c>
      <c r="C19" s="166">
        <v>22.14</v>
      </c>
      <c r="D19" s="166" t="s">
        <v>81</v>
      </c>
      <c r="E19" s="167" t="s">
        <v>82</v>
      </c>
      <c r="F19" s="166" t="s">
        <v>150</v>
      </c>
      <c r="G19" s="185">
        <v>0</v>
      </c>
    </row>
    <row r="20" spans="1:7" ht="30" customHeight="1" x14ac:dyDescent="0.2">
      <c r="A20" s="33" t="s">
        <v>337</v>
      </c>
      <c r="B20" s="165" t="s">
        <v>54</v>
      </c>
      <c r="C20" s="166">
        <v>22.14</v>
      </c>
      <c r="D20" s="166" t="s">
        <v>81</v>
      </c>
      <c r="E20" s="167" t="s">
        <v>82</v>
      </c>
      <c r="F20" s="166" t="s">
        <v>150</v>
      </c>
      <c r="G20" s="185">
        <v>0</v>
      </c>
    </row>
    <row r="21" spans="1:7" ht="30" customHeight="1" x14ac:dyDescent="0.2">
      <c r="A21" s="33" t="s">
        <v>338</v>
      </c>
      <c r="B21" s="166" t="s">
        <v>54</v>
      </c>
      <c r="C21" s="166">
        <v>10.8</v>
      </c>
      <c r="D21" s="166" t="s">
        <v>81</v>
      </c>
      <c r="E21" s="167" t="s">
        <v>82</v>
      </c>
      <c r="F21" s="166" t="s">
        <v>150</v>
      </c>
      <c r="G21" s="185">
        <v>0</v>
      </c>
    </row>
    <row r="22" spans="1:7" ht="30" customHeight="1" x14ac:dyDescent="0.2">
      <c r="A22" s="33"/>
      <c r="B22" s="166"/>
      <c r="C22" s="166"/>
      <c r="D22" s="166"/>
      <c r="E22" s="167"/>
      <c r="F22" s="166"/>
      <c r="G22" s="185"/>
    </row>
    <row r="23" spans="1:7" ht="30" customHeight="1" x14ac:dyDescent="0.2">
      <c r="A23" s="33"/>
      <c r="B23" s="166"/>
      <c r="C23" s="166"/>
      <c r="D23" s="166"/>
      <c r="E23" s="167"/>
      <c r="F23" s="166"/>
      <c r="G23" s="185"/>
    </row>
    <row r="24" spans="1:7" ht="30" customHeight="1" x14ac:dyDescent="0.2">
      <c r="A24" s="33"/>
      <c r="B24" s="166"/>
      <c r="C24" s="166"/>
      <c r="D24" s="166"/>
      <c r="E24" s="167"/>
      <c r="F24" s="166"/>
      <c r="G24" s="185"/>
    </row>
    <row r="25" spans="1:7" ht="30" customHeight="1" x14ac:dyDescent="0.2">
      <c r="A25" s="33"/>
      <c r="B25" s="165"/>
      <c r="C25" s="166"/>
      <c r="D25" s="166"/>
      <c r="E25" s="167"/>
      <c r="F25" s="166"/>
      <c r="G25" s="185"/>
    </row>
    <row r="26" spans="1:7" ht="30" customHeight="1" x14ac:dyDescent="0.2">
      <c r="A26" s="33"/>
      <c r="B26" s="166"/>
      <c r="C26" s="133"/>
      <c r="D26" s="166"/>
      <c r="E26" s="167"/>
      <c r="F26" s="166"/>
      <c r="G26" s="188"/>
    </row>
    <row r="27" spans="1:7" ht="30" customHeight="1" x14ac:dyDescent="0.2">
      <c r="A27" s="33" t="s">
        <v>339</v>
      </c>
      <c r="B27" s="166" t="s">
        <v>17</v>
      </c>
      <c r="C27" s="133">
        <v>7.23</v>
      </c>
      <c r="D27" s="166" t="s">
        <v>11</v>
      </c>
      <c r="E27" s="167" t="s">
        <v>340</v>
      </c>
      <c r="F27" s="166" t="s">
        <v>150</v>
      </c>
      <c r="G27" s="186">
        <v>0</v>
      </c>
    </row>
    <row r="28" spans="1:7" s="168" customFormat="1" ht="30" customHeight="1" x14ac:dyDescent="0.2">
      <c r="A28" s="262"/>
      <c r="B28" s="132" t="s">
        <v>152</v>
      </c>
      <c r="C28" s="133">
        <v>7</v>
      </c>
      <c r="D28" s="133" t="s">
        <v>67</v>
      </c>
      <c r="E28" s="144" t="s">
        <v>341</v>
      </c>
      <c r="F28" s="133" t="s">
        <v>150</v>
      </c>
      <c r="G28" s="186">
        <v>0</v>
      </c>
    </row>
    <row r="29" spans="1:7" s="168" customFormat="1" ht="30" customHeight="1" x14ac:dyDescent="0.2">
      <c r="A29" s="262"/>
      <c r="B29" s="132" t="s">
        <v>90</v>
      </c>
      <c r="C29" s="133">
        <v>8.9</v>
      </c>
      <c r="D29" s="133" t="s">
        <v>67</v>
      </c>
      <c r="E29" s="144" t="s">
        <v>342</v>
      </c>
      <c r="F29" s="133" t="s">
        <v>150</v>
      </c>
      <c r="G29" s="186">
        <v>0</v>
      </c>
    </row>
    <row r="30" spans="1:7" s="168" customFormat="1" ht="30" customHeight="1" x14ac:dyDescent="0.2">
      <c r="A30" s="263"/>
      <c r="B30" s="174" t="s">
        <v>91</v>
      </c>
      <c r="C30" s="175">
        <v>5.2</v>
      </c>
      <c r="D30" s="175" t="s">
        <v>67</v>
      </c>
      <c r="E30" s="176" t="s">
        <v>333</v>
      </c>
      <c r="F30" s="175" t="s">
        <v>150</v>
      </c>
      <c r="G30" s="189">
        <v>0</v>
      </c>
    </row>
    <row r="31" spans="1:7" s="168" customFormat="1" ht="30" customHeight="1" x14ac:dyDescent="0.2">
      <c r="A31" s="262"/>
      <c r="B31" s="132" t="s">
        <v>22</v>
      </c>
      <c r="C31" s="133">
        <v>83.75</v>
      </c>
      <c r="D31" s="133" t="s">
        <v>69</v>
      </c>
      <c r="E31" s="144" t="s">
        <v>296</v>
      </c>
      <c r="F31" s="133" t="s">
        <v>150</v>
      </c>
      <c r="G31" s="186">
        <v>0</v>
      </c>
    </row>
    <row r="32" spans="1:7" s="168" customFormat="1" ht="30" customHeight="1" thickBot="1" x14ac:dyDescent="0.25">
      <c r="A32" s="264"/>
      <c r="B32" s="135" t="s">
        <v>343</v>
      </c>
      <c r="C32" s="136">
        <v>10.9</v>
      </c>
      <c r="D32" s="136" t="s">
        <v>26</v>
      </c>
      <c r="E32" s="169" t="s">
        <v>344</v>
      </c>
      <c r="F32" s="136" t="s">
        <v>150</v>
      </c>
      <c r="G32" s="186">
        <v>0</v>
      </c>
    </row>
    <row r="33" spans="1:7" ht="20.100000000000001" customHeight="1" thickBot="1" x14ac:dyDescent="0.25">
      <c r="A33" s="334" t="s">
        <v>32</v>
      </c>
      <c r="B33" s="335"/>
      <c r="C33" s="336"/>
      <c r="D33" s="177"/>
      <c r="E33" s="177"/>
      <c r="F33" s="177"/>
      <c r="G33" s="190">
        <f>SUM(G17:G32,G6:G13)</f>
        <v>0</v>
      </c>
    </row>
    <row r="34" spans="1:7" ht="15" customHeight="1" x14ac:dyDescent="0.2">
      <c r="B34" s="178"/>
      <c r="C34" s="178"/>
      <c r="D34" s="179"/>
      <c r="E34" s="179"/>
      <c r="F34" s="179"/>
      <c r="G34" s="180"/>
    </row>
    <row r="35" spans="1:7" ht="15" customHeight="1" thickBot="1" x14ac:dyDescent="0.25">
      <c r="B35" s="178"/>
      <c r="C35" s="178"/>
      <c r="D35" s="179"/>
      <c r="E35" s="179"/>
      <c r="F35" s="179"/>
      <c r="G35" s="180"/>
    </row>
    <row r="36" spans="1:7" ht="39.950000000000003" customHeight="1" thickBot="1" x14ac:dyDescent="0.25">
      <c r="A36" s="30"/>
      <c r="B36" s="31"/>
      <c r="C36" s="31" t="s">
        <v>5</v>
      </c>
      <c r="D36" s="31"/>
      <c r="E36" s="31" t="s">
        <v>388</v>
      </c>
      <c r="F36" s="31" t="s">
        <v>7</v>
      </c>
      <c r="G36" s="104" t="s">
        <v>389</v>
      </c>
    </row>
    <row r="37" spans="1:7" ht="30" customHeight="1" thickBot="1" x14ac:dyDescent="0.25">
      <c r="A37" s="30"/>
      <c r="B37" s="34" t="s">
        <v>345</v>
      </c>
      <c r="C37" s="34">
        <v>180</v>
      </c>
      <c r="D37" s="31"/>
      <c r="E37" s="35" t="s">
        <v>33</v>
      </c>
      <c r="F37" s="74" t="s">
        <v>92</v>
      </c>
      <c r="G37" s="109">
        <v>0</v>
      </c>
    </row>
    <row r="38" spans="1:7" ht="15" customHeight="1" thickBot="1" x14ac:dyDescent="0.25">
      <c r="G38" s="181"/>
    </row>
    <row r="39" spans="1:7" ht="20.100000000000001" customHeight="1" thickBot="1" x14ac:dyDescent="0.25">
      <c r="A39" s="337" t="s">
        <v>346</v>
      </c>
      <c r="B39" s="338"/>
      <c r="C39" s="338"/>
      <c r="D39" s="338"/>
      <c r="E39" s="339"/>
      <c r="F39" s="177"/>
      <c r="G39" s="190">
        <f>G33+G37</f>
        <v>0</v>
      </c>
    </row>
    <row r="41" spans="1:7" x14ac:dyDescent="0.2">
      <c r="E41" s="182"/>
    </row>
    <row r="42" spans="1:7" x14ac:dyDescent="0.2">
      <c r="E42" s="182"/>
    </row>
  </sheetData>
  <mergeCells count="3">
    <mergeCell ref="F1:G1"/>
    <mergeCell ref="A33:C33"/>
    <mergeCell ref="A39:E39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0" workbookViewId="0">
      <selection activeCell="E19" sqref="E19"/>
    </sheetView>
  </sheetViews>
  <sheetFormatPr defaultRowHeight="12" x14ac:dyDescent="0.2"/>
  <cols>
    <col min="1" max="1" width="5.7109375" style="159" customWidth="1"/>
    <col min="2" max="2" width="16.140625" style="159" customWidth="1"/>
    <col min="3" max="4" width="8.7109375" style="159" customWidth="1"/>
    <col min="5" max="5" width="95.7109375" style="159" customWidth="1"/>
    <col min="6" max="6" width="7.7109375" style="159" customWidth="1"/>
    <col min="7" max="7" width="15.7109375" style="159" customWidth="1"/>
    <col min="8" max="16384" width="9.140625" style="159"/>
  </cols>
  <sheetData>
    <row r="1" spans="1:7" ht="15" customHeight="1" x14ac:dyDescent="0.2">
      <c r="B1" s="143" t="s">
        <v>347</v>
      </c>
      <c r="F1" s="324" t="s">
        <v>386</v>
      </c>
      <c r="G1" s="325"/>
    </row>
    <row r="2" spans="1:7" ht="15" customHeight="1" x14ac:dyDescent="0.2">
      <c r="B2" s="142" t="s">
        <v>283</v>
      </c>
    </row>
    <row r="3" spans="1:7" ht="15" customHeight="1" x14ac:dyDescent="0.2">
      <c r="A3" s="160"/>
      <c r="B3" s="142" t="s">
        <v>284</v>
      </c>
    </row>
    <row r="4" spans="1:7" ht="15" customHeight="1" thickBot="1" x14ac:dyDescent="0.25">
      <c r="A4" s="160"/>
      <c r="B4" s="195" t="s">
        <v>38</v>
      </c>
    </row>
    <row r="5" spans="1:7" ht="39.950000000000003" customHeight="1" thickBot="1" x14ac:dyDescent="0.25">
      <c r="A5" s="30" t="s">
        <v>3</v>
      </c>
      <c r="B5" s="31" t="s">
        <v>4</v>
      </c>
      <c r="C5" s="31" t="s">
        <v>5</v>
      </c>
      <c r="D5" s="31" t="s">
        <v>6</v>
      </c>
      <c r="E5" s="31" t="s">
        <v>388</v>
      </c>
      <c r="F5" s="31" t="s">
        <v>7</v>
      </c>
      <c r="G5" s="138" t="s">
        <v>8</v>
      </c>
    </row>
    <row r="6" spans="1:7" ht="30" customHeight="1" thickBot="1" x14ac:dyDescent="0.25">
      <c r="A6" s="196"/>
      <c r="B6" s="197" t="s">
        <v>369</v>
      </c>
      <c r="C6" s="198">
        <v>6.16</v>
      </c>
      <c r="D6" s="198" t="s">
        <v>11</v>
      </c>
      <c r="E6" s="199" t="s">
        <v>354</v>
      </c>
      <c r="F6" s="198" t="s">
        <v>26</v>
      </c>
      <c r="G6" s="220">
        <v>0</v>
      </c>
    </row>
    <row r="7" spans="1:7" ht="15" customHeight="1" x14ac:dyDescent="0.2">
      <c r="A7" s="200"/>
      <c r="B7" s="201"/>
      <c r="C7" s="200"/>
      <c r="D7" s="200"/>
      <c r="E7" s="202"/>
      <c r="F7" s="200"/>
      <c r="G7" s="203"/>
    </row>
    <row r="8" spans="1:7" ht="15" customHeight="1" thickBot="1" x14ac:dyDescent="0.25">
      <c r="A8" s="160"/>
      <c r="B8" s="195" t="s">
        <v>127</v>
      </c>
    </row>
    <row r="9" spans="1:7" ht="39.950000000000003" customHeight="1" thickBot="1" x14ac:dyDescent="0.25">
      <c r="A9" s="30" t="s">
        <v>3</v>
      </c>
      <c r="B9" s="31" t="s">
        <v>4</v>
      </c>
      <c r="C9" s="31" t="s">
        <v>5</v>
      </c>
      <c r="D9" s="31" t="s">
        <v>6</v>
      </c>
      <c r="E9" s="31" t="s">
        <v>388</v>
      </c>
      <c r="F9" s="31" t="s">
        <v>7</v>
      </c>
      <c r="G9" s="138" t="s">
        <v>8</v>
      </c>
    </row>
    <row r="10" spans="1:7" ht="30" customHeight="1" x14ac:dyDescent="0.2">
      <c r="A10" s="204"/>
      <c r="B10" s="205" t="s">
        <v>352</v>
      </c>
      <c r="C10" s="206">
        <v>31.2</v>
      </c>
      <c r="D10" s="206" t="s">
        <v>11</v>
      </c>
      <c r="E10" s="207" t="s">
        <v>353</v>
      </c>
      <c r="F10" s="206" t="s">
        <v>26</v>
      </c>
      <c r="G10" s="221">
        <v>0</v>
      </c>
    </row>
    <row r="11" spans="1:7" ht="15" customHeight="1" x14ac:dyDescent="0.2">
      <c r="A11" s="351" t="s">
        <v>370</v>
      </c>
      <c r="B11" s="352"/>
      <c r="C11" s="352"/>
      <c r="D11" s="352"/>
      <c r="E11" s="352"/>
      <c r="F11" s="352"/>
      <c r="G11" s="353"/>
    </row>
    <row r="12" spans="1:7" ht="15" customHeight="1" x14ac:dyDescent="0.2">
      <c r="A12" s="200"/>
      <c r="B12" s="201"/>
      <c r="C12" s="200"/>
      <c r="D12" s="200"/>
      <c r="E12" s="202"/>
      <c r="F12" s="200"/>
      <c r="G12" s="203"/>
    </row>
    <row r="13" spans="1:7" ht="15" customHeight="1" thickBot="1" x14ac:dyDescent="0.25">
      <c r="A13" s="160"/>
      <c r="B13" s="195" t="s">
        <v>127</v>
      </c>
    </row>
    <row r="14" spans="1:7" ht="39.950000000000003" customHeight="1" thickBot="1" x14ac:dyDescent="0.25">
      <c r="A14" s="30" t="s">
        <v>3</v>
      </c>
      <c r="B14" s="31" t="s">
        <v>4</v>
      </c>
      <c r="C14" s="31" t="s">
        <v>5</v>
      </c>
      <c r="D14" s="31" t="s">
        <v>6</v>
      </c>
      <c r="E14" s="31" t="s">
        <v>388</v>
      </c>
      <c r="F14" s="31" t="s">
        <v>7</v>
      </c>
      <c r="G14" s="138" t="s">
        <v>8</v>
      </c>
    </row>
    <row r="15" spans="1:7" ht="30" customHeight="1" x14ac:dyDescent="0.2">
      <c r="A15" s="33"/>
      <c r="B15" s="165" t="s">
        <v>43</v>
      </c>
      <c r="C15" s="166">
        <v>27.45</v>
      </c>
      <c r="D15" s="166" t="s">
        <v>11</v>
      </c>
      <c r="E15" s="167" t="s">
        <v>12</v>
      </c>
      <c r="F15" s="166" t="s">
        <v>26</v>
      </c>
      <c r="G15" s="185">
        <v>0</v>
      </c>
    </row>
    <row r="16" spans="1:7" ht="30" customHeight="1" x14ac:dyDescent="0.2">
      <c r="A16" s="33"/>
      <c r="B16" s="166" t="s">
        <v>63</v>
      </c>
      <c r="C16" s="166">
        <v>13.65</v>
      </c>
      <c r="D16" s="166" t="s">
        <v>11</v>
      </c>
      <c r="E16" s="167" t="s">
        <v>306</v>
      </c>
      <c r="F16" s="166" t="s">
        <v>26</v>
      </c>
      <c r="G16" s="185">
        <v>0</v>
      </c>
    </row>
    <row r="17" spans="1:7" ht="30" customHeight="1" x14ac:dyDescent="0.2">
      <c r="A17" s="33"/>
      <c r="B17" s="165" t="s">
        <v>368</v>
      </c>
      <c r="C17" s="166">
        <v>4.8</v>
      </c>
      <c r="D17" s="166" t="s">
        <v>11</v>
      </c>
      <c r="E17" s="167" t="s">
        <v>306</v>
      </c>
      <c r="F17" s="166" t="s">
        <v>26</v>
      </c>
      <c r="G17" s="185">
        <v>0</v>
      </c>
    </row>
    <row r="18" spans="1:7" ht="30" customHeight="1" x14ac:dyDescent="0.2">
      <c r="A18" s="33"/>
      <c r="B18" s="165" t="s">
        <v>287</v>
      </c>
      <c r="C18" s="166">
        <v>44.56</v>
      </c>
      <c r="D18" s="166" t="s">
        <v>69</v>
      </c>
      <c r="E18" s="167" t="s">
        <v>351</v>
      </c>
      <c r="F18" s="166" t="s">
        <v>26</v>
      </c>
      <c r="G18" s="185">
        <v>0</v>
      </c>
    </row>
    <row r="19" spans="1:7" ht="30" customHeight="1" thickBot="1" x14ac:dyDescent="0.25">
      <c r="A19" s="196"/>
      <c r="B19" s="197" t="s">
        <v>403</v>
      </c>
      <c r="C19" s="198">
        <v>8.6999999999999993</v>
      </c>
      <c r="D19" s="198" t="s">
        <v>355</v>
      </c>
      <c r="E19" s="199" t="s">
        <v>357</v>
      </c>
      <c r="F19" s="198" t="s">
        <v>26</v>
      </c>
      <c r="G19" s="222">
        <v>0</v>
      </c>
    </row>
    <row r="20" spans="1:7" ht="15" customHeight="1" x14ac:dyDescent="0.2">
      <c r="A20" s="160"/>
    </row>
    <row r="21" spans="1:7" ht="15" customHeight="1" thickBot="1" x14ac:dyDescent="0.25">
      <c r="A21" s="160"/>
      <c r="B21" s="195" t="s">
        <v>105</v>
      </c>
    </row>
    <row r="22" spans="1:7" ht="39.950000000000003" customHeight="1" thickBot="1" x14ac:dyDescent="0.25">
      <c r="A22" s="30" t="s">
        <v>3</v>
      </c>
      <c r="B22" s="31" t="s">
        <v>4</v>
      </c>
      <c r="C22" s="31" t="s">
        <v>5</v>
      </c>
      <c r="D22" s="31" t="s">
        <v>6</v>
      </c>
      <c r="E22" s="31" t="s">
        <v>388</v>
      </c>
      <c r="F22" s="31" t="s">
        <v>7</v>
      </c>
      <c r="G22" s="138" t="s">
        <v>8</v>
      </c>
    </row>
    <row r="23" spans="1:7" ht="30" customHeight="1" x14ac:dyDescent="0.2">
      <c r="A23" s="33"/>
      <c r="B23" s="165" t="s">
        <v>358</v>
      </c>
      <c r="C23" s="166">
        <v>34.049999999999997</v>
      </c>
      <c r="D23" s="166" t="s">
        <v>11</v>
      </c>
      <c r="E23" s="167" t="s">
        <v>353</v>
      </c>
      <c r="F23" s="166" t="s">
        <v>26</v>
      </c>
      <c r="G23" s="223">
        <v>0</v>
      </c>
    </row>
    <row r="24" spans="1:7" ht="30" customHeight="1" x14ac:dyDescent="0.2">
      <c r="A24" s="33"/>
      <c r="B24" s="165" t="s">
        <v>287</v>
      </c>
      <c r="C24" s="166">
        <v>8.08</v>
      </c>
      <c r="D24" s="166" t="s">
        <v>69</v>
      </c>
      <c r="E24" s="167" t="s">
        <v>351</v>
      </c>
      <c r="F24" s="166" t="s">
        <v>26</v>
      </c>
      <c r="G24" s="185">
        <v>0</v>
      </c>
    </row>
    <row r="25" spans="1:7" ht="30" customHeight="1" thickBot="1" x14ac:dyDescent="0.25">
      <c r="A25" s="36"/>
      <c r="B25" s="208" t="s">
        <v>203</v>
      </c>
      <c r="C25" s="209">
        <v>1.1000000000000001</v>
      </c>
      <c r="D25" s="209" t="s">
        <v>355</v>
      </c>
      <c r="E25" s="167" t="s">
        <v>359</v>
      </c>
      <c r="F25" s="166" t="s">
        <v>26</v>
      </c>
      <c r="G25" s="185">
        <v>0</v>
      </c>
    </row>
    <row r="26" spans="1:7" ht="20.100000000000001" customHeight="1" thickBot="1" x14ac:dyDescent="0.25">
      <c r="A26" s="334" t="s">
        <v>32</v>
      </c>
      <c r="B26" s="335"/>
      <c r="C26" s="336"/>
      <c r="D26" s="177"/>
      <c r="E26" s="177"/>
      <c r="F26" s="177"/>
      <c r="G26" s="190">
        <f>SUM(G6,G15:G19,G23:G25)</f>
        <v>0</v>
      </c>
    </row>
    <row r="27" spans="1:7" ht="15" customHeight="1" x14ac:dyDescent="0.2">
      <c r="B27" s="178"/>
      <c r="C27" s="178"/>
      <c r="D27" s="179"/>
      <c r="E27" s="179"/>
      <c r="F27" s="179"/>
      <c r="G27" s="180"/>
    </row>
    <row r="28" spans="1:7" ht="15" customHeight="1" thickBot="1" x14ac:dyDescent="0.25">
      <c r="B28" s="178"/>
      <c r="C28" s="178"/>
      <c r="D28" s="179"/>
      <c r="E28" s="179"/>
      <c r="F28" s="179"/>
      <c r="G28" s="180"/>
    </row>
    <row r="29" spans="1:7" ht="39.950000000000003" customHeight="1" thickBot="1" x14ac:dyDescent="0.25">
      <c r="A29" s="30"/>
      <c r="B29" s="31"/>
      <c r="C29" s="31" t="s">
        <v>5</v>
      </c>
      <c r="D29" s="31"/>
      <c r="E29" s="31" t="s">
        <v>388</v>
      </c>
      <c r="F29" s="31" t="s">
        <v>7</v>
      </c>
      <c r="G29" s="104" t="s">
        <v>389</v>
      </c>
    </row>
    <row r="30" spans="1:7" ht="30" customHeight="1" x14ac:dyDescent="0.2">
      <c r="A30" s="210"/>
      <c r="B30" s="211" t="s">
        <v>360</v>
      </c>
      <c r="C30" s="212">
        <v>94</v>
      </c>
      <c r="D30" s="213"/>
      <c r="E30" s="214" t="s">
        <v>33</v>
      </c>
      <c r="F30" s="56" t="s">
        <v>92</v>
      </c>
      <c r="G30" s="105">
        <v>0</v>
      </c>
    </row>
    <row r="31" spans="1:7" ht="15" customHeight="1" thickBot="1" x14ac:dyDescent="0.25">
      <c r="G31" s="181"/>
    </row>
    <row r="32" spans="1:7" ht="20.100000000000001" customHeight="1" thickBot="1" x14ac:dyDescent="0.25">
      <c r="A32" s="337" t="s">
        <v>362</v>
      </c>
      <c r="B32" s="338"/>
      <c r="C32" s="338"/>
      <c r="D32" s="338"/>
      <c r="E32" s="339"/>
      <c r="F32" s="177"/>
      <c r="G32" s="190">
        <f>G26+G30</f>
        <v>0</v>
      </c>
    </row>
    <row r="33" spans="1:7" ht="20.100000000000001" customHeight="1" thickBot="1" x14ac:dyDescent="0.25">
      <c r="A33" s="354" t="s">
        <v>371</v>
      </c>
      <c r="B33" s="355"/>
      <c r="C33" s="355"/>
      <c r="D33" s="355"/>
      <c r="E33" s="356"/>
      <c r="F33" s="177"/>
      <c r="G33" s="224">
        <f>G10</f>
        <v>0</v>
      </c>
    </row>
    <row r="34" spans="1:7" ht="20.100000000000001" customHeight="1" thickBot="1" x14ac:dyDescent="0.25">
      <c r="A34" s="337" t="s">
        <v>372</v>
      </c>
      <c r="B34" s="338"/>
      <c r="C34" s="338"/>
      <c r="D34" s="338"/>
      <c r="E34" s="339"/>
      <c r="F34" s="177"/>
      <c r="G34" s="190">
        <f>SUM(G32:G33)</f>
        <v>0</v>
      </c>
    </row>
  </sheetData>
  <sheetProtection password="CC3B" sheet="1" objects="1" scenarios="1"/>
  <mergeCells count="6">
    <mergeCell ref="A34:E34"/>
    <mergeCell ref="F1:G1"/>
    <mergeCell ref="A26:C26"/>
    <mergeCell ref="A32:E32"/>
    <mergeCell ref="A11:G11"/>
    <mergeCell ref="A33:E33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5"/>
  <dimension ref="A1:G24"/>
  <sheetViews>
    <sheetView workbookViewId="0">
      <selection activeCell="N21" sqref="N21"/>
    </sheetView>
  </sheetViews>
  <sheetFormatPr defaultColWidth="9.140625" defaultRowHeight="12" x14ac:dyDescent="0.2"/>
  <cols>
    <col min="1" max="1" width="5.7109375" style="51" customWidth="1"/>
    <col min="2" max="2" width="15.7109375" style="51" customWidth="1"/>
    <col min="3" max="4" width="8.7109375" style="51" customWidth="1"/>
    <col min="5" max="5" width="95.7109375" style="51" customWidth="1"/>
    <col min="6" max="6" width="7.7109375" style="51" customWidth="1"/>
    <col min="7" max="7" width="15.7109375" style="51" customWidth="1"/>
    <col min="8" max="16384" width="9.140625" style="51"/>
  </cols>
  <sheetData>
    <row r="1" spans="1:7" ht="15" customHeight="1" x14ac:dyDescent="0.2">
      <c r="B1" s="143" t="s">
        <v>282</v>
      </c>
      <c r="F1" s="324" t="s">
        <v>386</v>
      </c>
      <c r="G1" s="325"/>
    </row>
    <row r="2" spans="1:7" ht="15" customHeight="1" x14ac:dyDescent="0.2">
      <c r="B2" s="142" t="s">
        <v>283</v>
      </c>
    </row>
    <row r="3" spans="1:7" ht="15" customHeight="1" x14ac:dyDescent="0.2">
      <c r="A3" s="52"/>
      <c r="B3" s="142" t="s">
        <v>284</v>
      </c>
    </row>
    <row r="4" spans="1:7" ht="15" customHeight="1" x14ac:dyDescent="0.2">
      <c r="A4" s="52"/>
      <c r="B4" s="142" t="s">
        <v>285</v>
      </c>
    </row>
    <row r="5" spans="1:7" ht="15" customHeight="1" x14ac:dyDescent="0.2">
      <c r="A5" s="52"/>
      <c r="B5" s="142" t="s">
        <v>286</v>
      </c>
    </row>
    <row r="6" spans="1:7" ht="15" customHeight="1" thickBot="1" x14ac:dyDescent="0.25">
      <c r="A6" s="52"/>
      <c r="B6" s="225" t="s">
        <v>38</v>
      </c>
    </row>
    <row r="7" spans="1:7" ht="39.950000000000003" customHeight="1" thickBot="1" x14ac:dyDescent="0.25">
      <c r="A7" s="3" t="s">
        <v>3</v>
      </c>
      <c r="B7" s="4" t="s">
        <v>4</v>
      </c>
      <c r="C7" s="4" t="s">
        <v>5</v>
      </c>
      <c r="D7" s="31" t="s">
        <v>6</v>
      </c>
      <c r="E7" s="4" t="s">
        <v>388</v>
      </c>
      <c r="F7" s="4" t="s">
        <v>7</v>
      </c>
      <c r="G7" s="53" t="s">
        <v>8</v>
      </c>
    </row>
    <row r="8" spans="1:7" ht="30" customHeight="1" thickBot="1" x14ac:dyDescent="0.25">
      <c r="A8" s="103"/>
      <c r="B8" s="64" t="s">
        <v>287</v>
      </c>
      <c r="C8" s="65">
        <v>51</v>
      </c>
      <c r="D8" s="65" t="s">
        <v>288</v>
      </c>
      <c r="E8" s="82" t="s">
        <v>289</v>
      </c>
      <c r="F8" s="65" t="s">
        <v>46</v>
      </c>
      <c r="G8" s="226">
        <v>0</v>
      </c>
    </row>
    <row r="9" spans="1:7" ht="15" customHeight="1" x14ac:dyDescent="0.2">
      <c r="A9" s="227"/>
      <c r="B9" s="228"/>
      <c r="C9" s="227"/>
      <c r="D9" s="227"/>
      <c r="E9" s="229"/>
      <c r="F9" s="227"/>
      <c r="G9" s="230"/>
    </row>
    <row r="10" spans="1:7" ht="15" customHeight="1" thickBot="1" x14ac:dyDescent="0.25">
      <c r="A10" s="52"/>
      <c r="G10" s="225" t="s">
        <v>127</v>
      </c>
    </row>
    <row r="11" spans="1:7" ht="39.950000000000003" customHeight="1" thickBot="1" x14ac:dyDescent="0.25">
      <c r="A11" s="3" t="s">
        <v>3</v>
      </c>
      <c r="B11" s="4" t="s">
        <v>4</v>
      </c>
      <c r="C11" s="4" t="s">
        <v>5</v>
      </c>
      <c r="D11" s="31" t="s">
        <v>6</v>
      </c>
      <c r="E11" s="4" t="s">
        <v>388</v>
      </c>
      <c r="F11" s="4" t="s">
        <v>7</v>
      </c>
      <c r="G11" s="53" t="s">
        <v>8</v>
      </c>
    </row>
    <row r="12" spans="1:7" ht="30" customHeight="1" x14ac:dyDescent="0.2">
      <c r="A12" s="231"/>
      <c r="B12" s="155" t="s">
        <v>290</v>
      </c>
      <c r="C12" s="156">
        <v>37</v>
      </c>
      <c r="D12" s="156" t="s">
        <v>291</v>
      </c>
      <c r="E12" s="232" t="s">
        <v>292</v>
      </c>
      <c r="F12" s="156" t="s">
        <v>13</v>
      </c>
      <c r="G12" s="233">
        <v>0</v>
      </c>
    </row>
    <row r="13" spans="1:7" ht="30" customHeight="1" x14ac:dyDescent="0.2">
      <c r="A13" s="18"/>
      <c r="B13" s="59" t="s">
        <v>130</v>
      </c>
      <c r="C13" s="60">
        <v>12</v>
      </c>
      <c r="D13" s="60" t="s">
        <v>11</v>
      </c>
      <c r="E13" s="61" t="s">
        <v>293</v>
      </c>
      <c r="F13" s="60" t="s">
        <v>13</v>
      </c>
      <c r="G13" s="87">
        <v>0</v>
      </c>
    </row>
    <row r="14" spans="1:7" ht="30" customHeight="1" x14ac:dyDescent="0.2">
      <c r="A14" s="18"/>
      <c r="B14" s="59" t="s">
        <v>294</v>
      </c>
      <c r="C14" s="60">
        <v>2</v>
      </c>
      <c r="D14" s="60" t="s">
        <v>11</v>
      </c>
      <c r="E14" s="61" t="s">
        <v>295</v>
      </c>
      <c r="F14" s="60" t="s">
        <v>46</v>
      </c>
      <c r="G14" s="87">
        <v>0</v>
      </c>
    </row>
    <row r="15" spans="1:7" ht="30" customHeight="1" x14ac:dyDescent="0.2">
      <c r="A15" s="18"/>
      <c r="B15" s="59" t="s">
        <v>22</v>
      </c>
      <c r="C15" s="60">
        <v>20</v>
      </c>
      <c r="D15" s="60" t="s">
        <v>11</v>
      </c>
      <c r="E15" s="61" t="s">
        <v>296</v>
      </c>
      <c r="F15" s="60" t="s">
        <v>46</v>
      </c>
      <c r="G15" s="87">
        <v>0</v>
      </c>
    </row>
    <row r="16" spans="1:7" s="238" customFormat="1" ht="30" customHeight="1" x14ac:dyDescent="0.2">
      <c r="A16" s="234"/>
      <c r="B16" s="235" t="s">
        <v>297</v>
      </c>
      <c r="C16" s="62">
        <v>5</v>
      </c>
      <c r="D16" s="62" t="s">
        <v>23</v>
      </c>
      <c r="E16" s="236" t="s">
        <v>298</v>
      </c>
      <c r="F16" s="62" t="s">
        <v>13</v>
      </c>
      <c r="G16" s="237">
        <v>0</v>
      </c>
    </row>
    <row r="17" spans="1:7" s="238" customFormat="1" ht="30" customHeight="1" thickBot="1" x14ac:dyDescent="0.25">
      <c r="A17" s="239"/>
      <c r="B17" s="240" t="s">
        <v>299</v>
      </c>
      <c r="C17" s="241">
        <v>5</v>
      </c>
      <c r="D17" s="241" t="s">
        <v>23</v>
      </c>
      <c r="E17" s="236" t="s">
        <v>298</v>
      </c>
      <c r="F17" s="241" t="s">
        <v>13</v>
      </c>
      <c r="G17" s="242">
        <v>0</v>
      </c>
    </row>
    <row r="18" spans="1:7" ht="20.100000000000001" customHeight="1" thickBot="1" x14ac:dyDescent="0.25">
      <c r="A18" s="326" t="s">
        <v>300</v>
      </c>
      <c r="B18" s="327"/>
      <c r="C18" s="328"/>
      <c r="D18" s="66"/>
      <c r="E18" s="66"/>
      <c r="F18" s="66"/>
      <c r="G18" s="67">
        <f>(SUM(G12:G17))+G8</f>
        <v>0</v>
      </c>
    </row>
    <row r="19" spans="1:7" ht="15" customHeight="1" x14ac:dyDescent="0.2">
      <c r="B19" s="68"/>
      <c r="C19" s="68"/>
      <c r="D19" s="69"/>
      <c r="E19" s="69"/>
      <c r="F19" s="69"/>
      <c r="G19" s="70"/>
    </row>
    <row r="20" spans="1:7" ht="15" customHeight="1" thickBot="1" x14ac:dyDescent="0.25">
      <c r="B20" s="68"/>
      <c r="C20" s="68"/>
      <c r="D20" s="69"/>
      <c r="E20" s="69"/>
      <c r="F20" s="69"/>
      <c r="G20" s="70"/>
    </row>
    <row r="21" spans="1:7" ht="39.950000000000003" customHeight="1" thickBot="1" x14ac:dyDescent="0.25">
      <c r="A21" s="3"/>
      <c r="B21" s="4"/>
      <c r="C21" s="4" t="s">
        <v>5</v>
      </c>
      <c r="D21" s="4"/>
      <c r="E21" s="4" t="s">
        <v>388</v>
      </c>
      <c r="F21" s="4" t="s">
        <v>7</v>
      </c>
      <c r="G21" s="53" t="s">
        <v>389</v>
      </c>
    </row>
    <row r="22" spans="1:7" ht="30" customHeight="1" thickBot="1" x14ac:dyDescent="0.25">
      <c r="A22" s="63"/>
      <c r="B22" s="243"/>
      <c r="C22" s="244">
        <v>39.22</v>
      </c>
      <c r="D22" s="86"/>
      <c r="E22" s="245" t="s">
        <v>33</v>
      </c>
      <c r="F22" s="74" t="s">
        <v>92</v>
      </c>
      <c r="G22" s="75">
        <v>0</v>
      </c>
    </row>
    <row r="23" spans="1:7" ht="15" customHeight="1" thickBot="1" x14ac:dyDescent="0.25">
      <c r="G23" s="96"/>
    </row>
    <row r="24" spans="1:7" ht="20.100000000000001" customHeight="1" thickBot="1" x14ac:dyDescent="0.25">
      <c r="A24" s="329" t="s">
        <v>301</v>
      </c>
      <c r="B24" s="330"/>
      <c r="C24" s="330"/>
      <c r="D24" s="330"/>
      <c r="E24" s="331"/>
      <c r="F24" s="66"/>
      <c r="G24" s="67">
        <f>G18+G22</f>
        <v>0</v>
      </c>
    </row>
  </sheetData>
  <sheetProtection password="CC3B" sheet="1" objects="1" scenarios="1"/>
  <mergeCells count="3">
    <mergeCell ref="F1:G1"/>
    <mergeCell ref="A18:C18"/>
    <mergeCell ref="A24:E24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A16" sqref="A16:C16"/>
    </sheetView>
  </sheetViews>
  <sheetFormatPr defaultRowHeight="12" x14ac:dyDescent="0.2"/>
  <cols>
    <col min="1" max="1" width="5.7109375" style="254" customWidth="1"/>
    <col min="2" max="2" width="15.7109375" style="254" customWidth="1"/>
    <col min="3" max="4" width="8.7109375" style="254" customWidth="1"/>
    <col min="5" max="5" width="95.7109375" style="254" customWidth="1"/>
    <col min="6" max="6" width="7.7109375" style="254" customWidth="1"/>
    <col min="7" max="7" width="15.7109375" style="254" customWidth="1"/>
    <col min="8" max="16384" width="9.140625" style="254"/>
  </cols>
  <sheetData>
    <row r="1" spans="1:7" ht="15" customHeight="1" x14ac:dyDescent="0.2">
      <c r="B1" s="52" t="s">
        <v>425</v>
      </c>
      <c r="F1" s="324" t="s">
        <v>386</v>
      </c>
      <c r="G1" s="325"/>
    </row>
    <row r="2" spans="1:7" ht="15" customHeight="1" x14ac:dyDescent="0.2">
      <c r="B2" s="52" t="s">
        <v>426</v>
      </c>
    </row>
    <row r="3" spans="1:7" ht="15" customHeight="1" thickBot="1" x14ac:dyDescent="0.25">
      <c r="A3" s="52"/>
      <c r="B3" s="52" t="s">
        <v>427</v>
      </c>
    </row>
    <row r="4" spans="1:7" ht="39.950000000000003" customHeight="1" thickBot="1" x14ac:dyDescent="0.25">
      <c r="A4" s="3" t="s">
        <v>3</v>
      </c>
      <c r="B4" s="4" t="s">
        <v>4</v>
      </c>
      <c r="C4" s="4" t="s">
        <v>5</v>
      </c>
      <c r="D4" s="4" t="s">
        <v>6</v>
      </c>
      <c r="E4" s="4" t="s">
        <v>388</v>
      </c>
      <c r="F4" s="4" t="s">
        <v>7</v>
      </c>
      <c r="G4" s="114" t="s">
        <v>8</v>
      </c>
    </row>
    <row r="5" spans="1:7" ht="30" customHeight="1" x14ac:dyDescent="0.2">
      <c r="A5" s="17"/>
      <c r="B5" s="55" t="s">
        <v>16</v>
      </c>
      <c r="C5" s="56">
        <v>12</v>
      </c>
      <c r="D5" s="56" t="s">
        <v>11</v>
      </c>
      <c r="E5" s="57" t="s">
        <v>12</v>
      </c>
      <c r="F5" s="56" t="s">
        <v>46</v>
      </c>
      <c r="G5" s="115">
        <v>0</v>
      </c>
    </row>
    <row r="6" spans="1:7" ht="30" customHeight="1" x14ac:dyDescent="0.2">
      <c r="A6" s="18"/>
      <c r="B6" s="60" t="s">
        <v>54</v>
      </c>
      <c r="C6" s="60">
        <v>10</v>
      </c>
      <c r="D6" s="60" t="s">
        <v>11</v>
      </c>
      <c r="E6" s="61" t="s">
        <v>12</v>
      </c>
      <c r="F6" s="60" t="s">
        <v>46</v>
      </c>
      <c r="G6" s="116">
        <v>0</v>
      </c>
    </row>
    <row r="7" spans="1:7" ht="30" customHeight="1" x14ac:dyDescent="0.2">
      <c r="A7" s="18"/>
      <c r="B7" s="60" t="s">
        <v>17</v>
      </c>
      <c r="C7" s="60">
        <v>12</v>
      </c>
      <c r="D7" s="60" t="s">
        <v>26</v>
      </c>
      <c r="E7" s="61" t="s">
        <v>12</v>
      </c>
      <c r="F7" s="60" t="s">
        <v>46</v>
      </c>
      <c r="G7" s="116">
        <v>0</v>
      </c>
    </row>
    <row r="8" spans="1:7" ht="30" customHeight="1" x14ac:dyDescent="0.2">
      <c r="A8" s="18"/>
      <c r="B8" s="59" t="s">
        <v>43</v>
      </c>
      <c r="C8" s="60">
        <v>20</v>
      </c>
      <c r="D8" s="60" t="s">
        <v>11</v>
      </c>
      <c r="E8" s="61" t="s">
        <v>12</v>
      </c>
      <c r="F8" s="60" t="s">
        <v>46</v>
      </c>
      <c r="G8" s="116">
        <v>0</v>
      </c>
    </row>
    <row r="9" spans="1:7" ht="30" customHeight="1" x14ac:dyDescent="0.2">
      <c r="A9" s="18"/>
      <c r="B9" s="59" t="s">
        <v>63</v>
      </c>
      <c r="C9" s="60">
        <v>18</v>
      </c>
      <c r="D9" s="60" t="s">
        <v>11</v>
      </c>
      <c r="E9" s="61" t="s">
        <v>12</v>
      </c>
      <c r="F9" s="60" t="s">
        <v>46</v>
      </c>
      <c r="G9" s="116">
        <v>0</v>
      </c>
    </row>
    <row r="10" spans="1:7" ht="30" customHeight="1" x14ac:dyDescent="0.2">
      <c r="A10" s="18"/>
      <c r="B10" s="59" t="s">
        <v>64</v>
      </c>
      <c r="C10" s="60">
        <v>14</v>
      </c>
      <c r="D10" s="60" t="s">
        <v>11</v>
      </c>
      <c r="E10" s="61" t="s">
        <v>12</v>
      </c>
      <c r="F10" s="60" t="s">
        <v>46</v>
      </c>
      <c r="G10" s="116">
        <v>0</v>
      </c>
    </row>
    <row r="11" spans="1:7" ht="30" customHeight="1" x14ac:dyDescent="0.2">
      <c r="A11" s="18"/>
      <c r="B11" s="59" t="s">
        <v>18</v>
      </c>
      <c r="C11" s="60">
        <v>12</v>
      </c>
      <c r="D11" s="60" t="s">
        <v>11</v>
      </c>
      <c r="E11" s="61" t="s">
        <v>12</v>
      </c>
      <c r="F11" s="60" t="s">
        <v>46</v>
      </c>
      <c r="G11" s="106">
        <v>0</v>
      </c>
    </row>
    <row r="12" spans="1:7" ht="30" customHeight="1" x14ac:dyDescent="0.2">
      <c r="A12" s="18"/>
      <c r="B12" s="59" t="s">
        <v>66</v>
      </c>
      <c r="C12" s="60">
        <v>4</v>
      </c>
      <c r="D12" s="60" t="s">
        <v>26</v>
      </c>
      <c r="E12" s="61" t="s">
        <v>68</v>
      </c>
      <c r="F12" s="60" t="s">
        <v>46</v>
      </c>
      <c r="G12" s="116">
        <v>0</v>
      </c>
    </row>
    <row r="13" spans="1:7" ht="30" customHeight="1" x14ac:dyDescent="0.2">
      <c r="A13" s="18"/>
      <c r="B13" s="60" t="s">
        <v>58</v>
      </c>
      <c r="C13" s="60">
        <v>4</v>
      </c>
      <c r="D13" s="60" t="s">
        <v>26</v>
      </c>
      <c r="E13" s="61" t="s">
        <v>68</v>
      </c>
      <c r="F13" s="60" t="s">
        <v>46</v>
      </c>
      <c r="G13" s="116">
        <v>0</v>
      </c>
    </row>
    <row r="14" spans="1:7" ht="30" customHeight="1" x14ac:dyDescent="0.2">
      <c r="A14" s="18"/>
      <c r="B14" s="60" t="s">
        <v>429</v>
      </c>
      <c r="C14" s="60">
        <v>10</v>
      </c>
      <c r="D14" s="60" t="s">
        <v>67</v>
      </c>
      <c r="E14" s="61" t="s">
        <v>71</v>
      </c>
      <c r="F14" s="60" t="s">
        <v>46</v>
      </c>
      <c r="G14" s="116">
        <v>0</v>
      </c>
    </row>
    <row r="15" spans="1:7" ht="30" customHeight="1" thickBot="1" x14ac:dyDescent="0.25">
      <c r="A15" s="18"/>
      <c r="B15" s="60" t="s">
        <v>430</v>
      </c>
      <c r="C15" s="60">
        <v>12</v>
      </c>
      <c r="D15" s="60" t="s">
        <v>67</v>
      </c>
      <c r="E15" s="61" t="s">
        <v>71</v>
      </c>
      <c r="F15" s="60" t="s">
        <v>46</v>
      </c>
      <c r="G15" s="116">
        <v>0</v>
      </c>
    </row>
    <row r="16" spans="1:7" ht="20.100000000000001" customHeight="1" thickBot="1" x14ac:dyDescent="0.25">
      <c r="A16" s="326" t="s">
        <v>32</v>
      </c>
      <c r="B16" s="327"/>
      <c r="C16" s="328"/>
      <c r="D16" s="66"/>
      <c r="E16" s="66"/>
      <c r="F16" s="66"/>
      <c r="G16" s="118">
        <f>SUM(G5:G15)</f>
        <v>0</v>
      </c>
    </row>
    <row r="17" spans="1:7" ht="15" customHeight="1" x14ac:dyDescent="0.2">
      <c r="B17" s="68"/>
      <c r="C17" s="68"/>
      <c r="D17" s="69"/>
      <c r="E17" s="69"/>
      <c r="F17" s="69"/>
      <c r="G17" s="70"/>
    </row>
    <row r="18" spans="1:7" ht="15" customHeight="1" thickBot="1" x14ac:dyDescent="0.25">
      <c r="B18" s="68"/>
      <c r="C18" s="68"/>
      <c r="D18" s="69"/>
      <c r="E18" s="69"/>
      <c r="F18" s="69"/>
      <c r="G18" s="70"/>
    </row>
    <row r="19" spans="1:7" ht="39.950000000000003" customHeight="1" thickBot="1" x14ac:dyDescent="0.25">
      <c r="A19" s="3"/>
      <c r="B19" s="4"/>
      <c r="C19" s="4" t="s">
        <v>5</v>
      </c>
      <c r="D19" s="4"/>
      <c r="E19" s="4" t="s">
        <v>388</v>
      </c>
      <c r="F19" s="4" t="s">
        <v>7</v>
      </c>
      <c r="G19" s="104" t="s">
        <v>389</v>
      </c>
    </row>
    <row r="20" spans="1:7" ht="30" customHeight="1" thickBot="1" x14ac:dyDescent="0.25">
      <c r="A20" s="71"/>
      <c r="B20" s="66"/>
      <c r="C20" s="72">
        <v>16</v>
      </c>
      <c r="D20" s="66"/>
      <c r="E20" s="73" t="s">
        <v>33</v>
      </c>
      <c r="F20" s="74" t="s">
        <v>92</v>
      </c>
      <c r="G20" s="246">
        <v>0</v>
      </c>
    </row>
    <row r="21" spans="1:7" ht="15" customHeight="1" thickBot="1" x14ac:dyDescent="0.25">
      <c r="B21" s="68"/>
      <c r="C21" s="68"/>
      <c r="D21" s="69"/>
      <c r="E21" s="69"/>
      <c r="F21" s="69"/>
      <c r="G21" s="70"/>
    </row>
    <row r="22" spans="1:7" ht="20.100000000000001" customHeight="1" thickBot="1" x14ac:dyDescent="0.25">
      <c r="A22" s="329" t="s">
        <v>428</v>
      </c>
      <c r="B22" s="330"/>
      <c r="C22" s="330"/>
      <c r="D22" s="330"/>
      <c r="E22" s="331"/>
      <c r="F22" s="66"/>
      <c r="G22" s="108">
        <f>G16+G20</f>
        <v>0</v>
      </c>
    </row>
    <row r="23" spans="1:7" ht="15" customHeight="1" x14ac:dyDescent="0.2">
      <c r="B23" s="68"/>
      <c r="C23" s="68"/>
      <c r="D23" s="69"/>
      <c r="E23" s="69"/>
      <c r="F23" s="69"/>
      <c r="G23" s="70"/>
    </row>
  </sheetData>
  <sheetProtection password="CC3B" sheet="1" objects="1" scenarios="1"/>
  <mergeCells count="3">
    <mergeCell ref="F1:G1"/>
    <mergeCell ref="A16:C16"/>
    <mergeCell ref="A22:E22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27" sqref="D27"/>
    </sheetView>
  </sheetViews>
  <sheetFormatPr defaultRowHeight="12" x14ac:dyDescent="0.2"/>
  <cols>
    <col min="1" max="1" width="5.7109375" style="254" customWidth="1"/>
    <col min="2" max="2" width="15.7109375" style="254" customWidth="1"/>
    <col min="3" max="4" width="8.7109375" style="254" customWidth="1"/>
    <col min="5" max="5" width="95.7109375" style="254" customWidth="1"/>
    <col min="6" max="6" width="7.7109375" style="254" customWidth="1"/>
    <col min="7" max="7" width="15.7109375" style="254" customWidth="1"/>
    <col min="8" max="16384" width="9.140625" style="254"/>
  </cols>
  <sheetData>
    <row r="1" spans="1:7" ht="15" customHeight="1" x14ac:dyDescent="0.2">
      <c r="B1" s="52" t="s">
        <v>431</v>
      </c>
      <c r="F1" s="324" t="s">
        <v>386</v>
      </c>
      <c r="G1" s="325"/>
    </row>
    <row r="2" spans="1:7" ht="15" customHeight="1" x14ac:dyDescent="0.2">
      <c r="B2" s="52" t="s">
        <v>426</v>
      </c>
    </row>
    <row r="3" spans="1:7" ht="15" customHeight="1" thickBot="1" x14ac:dyDescent="0.25">
      <c r="A3" s="52"/>
      <c r="B3" s="52" t="s">
        <v>427</v>
      </c>
    </row>
    <row r="4" spans="1:7" ht="39.950000000000003" customHeight="1" thickBot="1" x14ac:dyDescent="0.25">
      <c r="A4" s="3" t="s">
        <v>3</v>
      </c>
      <c r="B4" s="4" t="s">
        <v>4</v>
      </c>
      <c r="C4" s="4" t="s">
        <v>5</v>
      </c>
      <c r="D4" s="4" t="s">
        <v>6</v>
      </c>
      <c r="E4" s="4" t="s">
        <v>388</v>
      </c>
      <c r="F4" s="4" t="s">
        <v>7</v>
      </c>
      <c r="G4" s="114" t="s">
        <v>8</v>
      </c>
    </row>
    <row r="5" spans="1:7" ht="30" customHeight="1" x14ac:dyDescent="0.2">
      <c r="A5" s="17">
        <v>1</v>
      </c>
      <c r="B5" s="55" t="s">
        <v>130</v>
      </c>
      <c r="C5" s="56">
        <v>28</v>
      </c>
      <c r="D5" s="56" t="s">
        <v>11</v>
      </c>
      <c r="E5" s="57" t="s">
        <v>12</v>
      </c>
      <c r="F5" s="56" t="s">
        <v>46</v>
      </c>
      <c r="G5" s="115">
        <v>0</v>
      </c>
    </row>
    <row r="6" spans="1:7" ht="30" customHeight="1" x14ac:dyDescent="0.2">
      <c r="A6" s="231">
        <v>2</v>
      </c>
      <c r="B6" s="155" t="s">
        <v>22</v>
      </c>
      <c r="C6" s="156">
        <v>12</v>
      </c>
      <c r="D6" s="156" t="s">
        <v>11</v>
      </c>
      <c r="E6" s="61" t="s">
        <v>12</v>
      </c>
      <c r="F6" s="60" t="s">
        <v>46</v>
      </c>
      <c r="G6" s="116">
        <v>0</v>
      </c>
    </row>
    <row r="7" spans="1:7" ht="30" customHeight="1" x14ac:dyDescent="0.2">
      <c r="A7" s="18">
        <v>3</v>
      </c>
      <c r="B7" s="60" t="s">
        <v>432</v>
      </c>
      <c r="C7" s="60">
        <v>8</v>
      </c>
      <c r="D7" s="60" t="s">
        <v>26</v>
      </c>
      <c r="E7" s="61" t="s">
        <v>71</v>
      </c>
      <c r="F7" s="60" t="s">
        <v>46</v>
      </c>
      <c r="G7" s="116">
        <v>0</v>
      </c>
    </row>
    <row r="8" spans="1:7" ht="30" customHeight="1" x14ac:dyDescent="0.2">
      <c r="A8" s="18">
        <v>4</v>
      </c>
      <c r="B8" s="59" t="s">
        <v>433</v>
      </c>
      <c r="C8" s="60">
        <v>8</v>
      </c>
      <c r="D8" s="60" t="s">
        <v>26</v>
      </c>
      <c r="E8" s="61" t="s">
        <v>68</v>
      </c>
      <c r="F8" s="60" t="s">
        <v>46</v>
      </c>
      <c r="G8" s="116">
        <v>0</v>
      </c>
    </row>
    <row r="9" spans="1:7" ht="30" customHeight="1" x14ac:dyDescent="0.2">
      <c r="A9" s="18">
        <v>5</v>
      </c>
      <c r="B9" s="60" t="s">
        <v>54</v>
      </c>
      <c r="C9" s="60">
        <v>12</v>
      </c>
      <c r="D9" s="60" t="s">
        <v>11</v>
      </c>
      <c r="E9" s="61" t="s">
        <v>12</v>
      </c>
      <c r="F9" s="60" t="s">
        <v>46</v>
      </c>
      <c r="G9" s="116">
        <v>0</v>
      </c>
    </row>
    <row r="10" spans="1:7" ht="30" customHeight="1" thickBot="1" x14ac:dyDescent="0.25">
      <c r="A10" s="18">
        <v>6</v>
      </c>
      <c r="B10" s="59" t="s">
        <v>434</v>
      </c>
      <c r="C10" s="60">
        <v>6</v>
      </c>
      <c r="D10" s="60" t="s">
        <v>11</v>
      </c>
      <c r="E10" s="61" t="s">
        <v>435</v>
      </c>
      <c r="F10" s="60" t="s">
        <v>46</v>
      </c>
      <c r="G10" s="116">
        <v>0</v>
      </c>
    </row>
    <row r="11" spans="1:7" ht="20.100000000000001" customHeight="1" thickBot="1" x14ac:dyDescent="0.25">
      <c r="A11" s="326" t="s">
        <v>32</v>
      </c>
      <c r="B11" s="327"/>
      <c r="C11" s="328"/>
      <c r="D11" s="66"/>
      <c r="E11" s="66"/>
      <c r="F11" s="66"/>
      <c r="G11" s="118">
        <f>SUM(G5:G10)</f>
        <v>0</v>
      </c>
    </row>
    <row r="12" spans="1:7" ht="15" customHeight="1" x14ac:dyDescent="0.2">
      <c r="B12" s="68"/>
      <c r="C12" s="68"/>
      <c r="D12" s="69"/>
      <c r="E12" s="69"/>
      <c r="F12" s="69"/>
      <c r="G12" s="70"/>
    </row>
    <row r="13" spans="1:7" ht="15" customHeight="1" thickBot="1" x14ac:dyDescent="0.25">
      <c r="B13" s="68"/>
      <c r="C13" s="68"/>
      <c r="D13" s="69"/>
      <c r="E13" s="69"/>
      <c r="F13" s="69"/>
      <c r="G13" s="70"/>
    </row>
    <row r="14" spans="1:7" ht="39.950000000000003" customHeight="1" thickBot="1" x14ac:dyDescent="0.25">
      <c r="A14" s="3"/>
      <c r="B14" s="4"/>
      <c r="C14" s="4" t="s">
        <v>5</v>
      </c>
      <c r="D14" s="4"/>
      <c r="E14" s="4" t="s">
        <v>388</v>
      </c>
      <c r="F14" s="4" t="s">
        <v>7</v>
      </c>
      <c r="G14" s="104" t="s">
        <v>389</v>
      </c>
    </row>
    <row r="15" spans="1:7" ht="30" customHeight="1" thickBot="1" x14ac:dyDescent="0.25">
      <c r="A15" s="71"/>
      <c r="B15" s="66"/>
      <c r="C15" s="72">
        <v>20</v>
      </c>
      <c r="D15" s="66"/>
      <c r="E15" s="73" t="s">
        <v>33</v>
      </c>
      <c r="F15" s="74" t="s">
        <v>92</v>
      </c>
      <c r="G15" s="246">
        <v>0</v>
      </c>
    </row>
    <row r="16" spans="1:7" ht="15" customHeight="1" thickBot="1" x14ac:dyDescent="0.25">
      <c r="B16" s="68"/>
      <c r="C16" s="68"/>
      <c r="D16" s="69"/>
      <c r="E16" s="69"/>
      <c r="F16" s="69"/>
      <c r="G16" s="70"/>
    </row>
    <row r="17" spans="1:7" ht="20.100000000000001" customHeight="1" thickBot="1" x14ac:dyDescent="0.25">
      <c r="A17" s="329" t="s">
        <v>436</v>
      </c>
      <c r="B17" s="330"/>
      <c r="C17" s="330"/>
      <c r="D17" s="330"/>
      <c r="E17" s="331"/>
      <c r="F17" s="66"/>
      <c r="G17" s="108">
        <f>G11+G15</f>
        <v>0</v>
      </c>
    </row>
  </sheetData>
  <sheetProtection password="CC3B" sheet="1" objects="1" scenarios="1"/>
  <mergeCells count="3">
    <mergeCell ref="F1:G1"/>
    <mergeCell ref="A11:C11"/>
    <mergeCell ref="A17:E17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5" orientation="landscape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E21" sqref="E21"/>
    </sheetView>
  </sheetViews>
  <sheetFormatPr defaultRowHeight="12" x14ac:dyDescent="0.2"/>
  <cols>
    <col min="1" max="1" width="5.7109375" style="159" customWidth="1"/>
    <col min="2" max="2" width="15.7109375" style="159" customWidth="1"/>
    <col min="3" max="4" width="8.7109375" style="159" customWidth="1"/>
    <col min="5" max="5" width="95.7109375" style="159" customWidth="1"/>
    <col min="6" max="6" width="7.7109375" style="159" customWidth="1"/>
    <col min="7" max="7" width="15.7109375" style="159" customWidth="1"/>
    <col min="8" max="16384" width="9.140625" style="159"/>
  </cols>
  <sheetData>
    <row r="1" spans="1:7" ht="15" customHeight="1" x14ac:dyDescent="0.2">
      <c r="B1" s="265" t="s">
        <v>439</v>
      </c>
      <c r="D1" s="266"/>
      <c r="F1" s="332" t="s">
        <v>386</v>
      </c>
      <c r="G1" s="333"/>
    </row>
    <row r="2" spans="1:7" ht="15" customHeight="1" x14ac:dyDescent="0.2">
      <c r="B2" s="265" t="s">
        <v>440</v>
      </c>
      <c r="D2" s="266"/>
    </row>
    <row r="3" spans="1:7" ht="15" customHeight="1" x14ac:dyDescent="0.2">
      <c r="B3" s="265" t="s">
        <v>441</v>
      </c>
      <c r="D3" s="266"/>
    </row>
    <row r="4" spans="1:7" ht="15" customHeight="1" thickBot="1" x14ac:dyDescent="0.25">
      <c r="B4" s="161" t="s">
        <v>442</v>
      </c>
      <c r="C4" s="178"/>
      <c r="D4" s="179"/>
      <c r="E4" s="179"/>
      <c r="F4" s="179"/>
    </row>
    <row r="5" spans="1:7" ht="45" customHeight="1" x14ac:dyDescent="0.2">
      <c r="A5" s="210"/>
      <c r="B5" s="269" t="s">
        <v>97</v>
      </c>
      <c r="C5" s="269" t="s">
        <v>5</v>
      </c>
      <c r="D5" s="270" t="s">
        <v>443</v>
      </c>
      <c r="E5" s="269" t="s">
        <v>388</v>
      </c>
      <c r="F5" s="269" t="s">
        <v>7</v>
      </c>
      <c r="G5" s="183" t="s">
        <v>8</v>
      </c>
    </row>
    <row r="6" spans="1:7" ht="30" customHeight="1" x14ac:dyDescent="0.2">
      <c r="A6" s="33"/>
      <c r="B6" s="165" t="s">
        <v>55</v>
      </c>
      <c r="C6" s="166">
        <v>12</v>
      </c>
      <c r="D6" s="166" t="s">
        <v>11</v>
      </c>
      <c r="E6" s="167" t="s">
        <v>444</v>
      </c>
      <c r="F6" s="166" t="s">
        <v>46</v>
      </c>
      <c r="G6" s="185">
        <v>0</v>
      </c>
    </row>
    <row r="7" spans="1:7" ht="30" customHeight="1" x14ac:dyDescent="0.2">
      <c r="A7" s="33"/>
      <c r="B7" s="166" t="s">
        <v>445</v>
      </c>
      <c r="C7" s="166">
        <v>56</v>
      </c>
      <c r="D7" s="166" t="s">
        <v>26</v>
      </c>
      <c r="E7" s="167" t="s">
        <v>446</v>
      </c>
      <c r="F7" s="166" t="s">
        <v>46</v>
      </c>
      <c r="G7" s="185">
        <v>0</v>
      </c>
    </row>
    <row r="8" spans="1:7" ht="30" customHeight="1" thickBot="1" x14ac:dyDescent="0.25">
      <c r="A8" s="196"/>
      <c r="B8" s="198" t="s">
        <v>447</v>
      </c>
      <c r="C8" s="198">
        <v>16</v>
      </c>
      <c r="D8" s="198" t="s">
        <v>26</v>
      </c>
      <c r="E8" s="199" t="s">
        <v>446</v>
      </c>
      <c r="F8" s="198" t="s">
        <v>46</v>
      </c>
      <c r="G8" s="222">
        <v>0</v>
      </c>
    </row>
    <row r="9" spans="1:7" ht="15" customHeight="1" x14ac:dyDescent="0.2">
      <c r="B9" s="178"/>
      <c r="C9" s="178"/>
      <c r="D9" s="179"/>
      <c r="E9" s="179"/>
      <c r="F9" s="179"/>
      <c r="G9" s="271"/>
    </row>
    <row r="10" spans="1:7" ht="15" customHeight="1" thickBot="1" x14ac:dyDescent="0.25">
      <c r="A10" s="160"/>
      <c r="B10" s="161" t="s">
        <v>448</v>
      </c>
    </row>
    <row r="11" spans="1:7" ht="45" customHeight="1" thickBot="1" x14ac:dyDescent="0.25">
      <c r="A11" s="210"/>
      <c r="B11" s="269" t="s">
        <v>97</v>
      </c>
      <c r="C11" s="269" t="s">
        <v>5</v>
      </c>
      <c r="D11" s="270" t="s">
        <v>443</v>
      </c>
      <c r="E11" s="269" t="s">
        <v>388</v>
      </c>
      <c r="F11" s="269" t="s">
        <v>7</v>
      </c>
      <c r="G11" s="183" t="s">
        <v>8</v>
      </c>
    </row>
    <row r="12" spans="1:7" ht="30" customHeight="1" x14ac:dyDescent="0.2">
      <c r="A12" s="32">
        <v>202</v>
      </c>
      <c r="B12" s="162" t="s">
        <v>449</v>
      </c>
      <c r="C12" s="163">
        <v>18</v>
      </c>
      <c r="D12" s="163" t="s">
        <v>11</v>
      </c>
      <c r="E12" s="164" t="s">
        <v>304</v>
      </c>
      <c r="F12" s="163" t="s">
        <v>46</v>
      </c>
      <c r="G12" s="184">
        <v>0</v>
      </c>
    </row>
    <row r="13" spans="1:7" ht="30" customHeight="1" x14ac:dyDescent="0.2">
      <c r="A13" s="33">
        <v>203</v>
      </c>
      <c r="B13" s="165" t="s">
        <v>450</v>
      </c>
      <c r="C13" s="166">
        <v>18</v>
      </c>
      <c r="D13" s="166" t="s">
        <v>11</v>
      </c>
      <c r="E13" s="167" t="s">
        <v>293</v>
      </c>
      <c r="F13" s="166" t="s">
        <v>46</v>
      </c>
      <c r="G13" s="185">
        <v>0</v>
      </c>
    </row>
    <row r="14" spans="1:7" ht="30" customHeight="1" x14ac:dyDescent="0.2">
      <c r="A14" s="33">
        <v>204</v>
      </c>
      <c r="B14" s="166" t="s">
        <v>451</v>
      </c>
      <c r="C14" s="166">
        <v>36</v>
      </c>
      <c r="D14" s="166" t="s">
        <v>11</v>
      </c>
      <c r="E14" s="167" t="s">
        <v>304</v>
      </c>
      <c r="F14" s="166" t="s">
        <v>46</v>
      </c>
      <c r="G14" s="185">
        <v>0</v>
      </c>
    </row>
    <row r="15" spans="1:7" ht="30" customHeight="1" x14ac:dyDescent="0.2">
      <c r="A15" s="33">
        <v>213</v>
      </c>
      <c r="B15" s="166" t="s">
        <v>17</v>
      </c>
      <c r="C15" s="133">
        <v>12.5</v>
      </c>
      <c r="D15" s="166" t="s">
        <v>11</v>
      </c>
      <c r="E15" s="167" t="s">
        <v>293</v>
      </c>
      <c r="F15" s="166" t="s">
        <v>46</v>
      </c>
      <c r="G15" s="186">
        <v>0</v>
      </c>
    </row>
    <row r="16" spans="1:7" ht="30" customHeight="1" x14ac:dyDescent="0.2">
      <c r="A16" s="33" t="s">
        <v>452</v>
      </c>
      <c r="B16" s="166" t="s">
        <v>450</v>
      </c>
      <c r="C16" s="166">
        <v>11</v>
      </c>
      <c r="D16" s="166" t="s">
        <v>11</v>
      </c>
      <c r="E16" s="167" t="s">
        <v>293</v>
      </c>
      <c r="F16" s="166" t="s">
        <v>46</v>
      </c>
      <c r="G16" s="185">
        <v>0</v>
      </c>
    </row>
    <row r="17" spans="1:7" ht="30" customHeight="1" x14ac:dyDescent="0.2">
      <c r="A17" s="33">
        <v>214</v>
      </c>
      <c r="B17" s="166" t="s">
        <v>453</v>
      </c>
      <c r="C17" s="166">
        <v>14</v>
      </c>
      <c r="D17" s="166" t="s">
        <v>11</v>
      </c>
      <c r="E17" s="167" t="s">
        <v>304</v>
      </c>
      <c r="F17" s="166" t="s">
        <v>46</v>
      </c>
      <c r="G17" s="185">
        <v>0</v>
      </c>
    </row>
    <row r="18" spans="1:7" ht="30" customHeight="1" x14ac:dyDescent="0.2">
      <c r="A18" s="33">
        <v>215</v>
      </c>
      <c r="B18" s="166" t="s">
        <v>454</v>
      </c>
      <c r="C18" s="166">
        <v>14</v>
      </c>
      <c r="D18" s="166" t="s">
        <v>11</v>
      </c>
      <c r="E18" s="167" t="s">
        <v>304</v>
      </c>
      <c r="F18" s="166" t="s">
        <v>46</v>
      </c>
      <c r="G18" s="185">
        <v>0</v>
      </c>
    </row>
    <row r="19" spans="1:7" ht="30" customHeight="1" x14ac:dyDescent="0.2">
      <c r="A19" s="272" t="s">
        <v>455</v>
      </c>
      <c r="B19" s="165" t="s">
        <v>456</v>
      </c>
      <c r="C19" s="166">
        <v>46</v>
      </c>
      <c r="D19" s="166" t="s">
        <v>457</v>
      </c>
      <c r="E19" s="167" t="s">
        <v>458</v>
      </c>
      <c r="F19" s="166" t="s">
        <v>46</v>
      </c>
      <c r="G19" s="185">
        <v>0</v>
      </c>
    </row>
    <row r="20" spans="1:7" ht="30" customHeight="1" x14ac:dyDescent="0.2">
      <c r="A20" s="272" t="s">
        <v>459</v>
      </c>
      <c r="B20" s="165" t="s">
        <v>460</v>
      </c>
      <c r="C20" s="166">
        <v>47</v>
      </c>
      <c r="D20" s="166" t="s">
        <v>457</v>
      </c>
      <c r="E20" s="167" t="s">
        <v>461</v>
      </c>
      <c r="F20" s="166" t="s">
        <v>46</v>
      </c>
      <c r="G20" s="185">
        <v>0</v>
      </c>
    </row>
    <row r="21" spans="1:7" ht="30" customHeight="1" thickBot="1" x14ac:dyDescent="0.25">
      <c r="A21" s="33"/>
      <c r="B21" s="165" t="s">
        <v>22</v>
      </c>
      <c r="C21" s="166">
        <v>41</v>
      </c>
      <c r="D21" s="166" t="s">
        <v>11</v>
      </c>
      <c r="E21" s="167" t="s">
        <v>446</v>
      </c>
      <c r="F21" s="166" t="s">
        <v>46</v>
      </c>
      <c r="G21" s="185">
        <v>0</v>
      </c>
    </row>
    <row r="22" spans="1:7" ht="20.100000000000001" customHeight="1" thickBot="1" x14ac:dyDescent="0.25">
      <c r="A22" s="334" t="s">
        <v>32</v>
      </c>
      <c r="B22" s="335"/>
      <c r="C22" s="336"/>
      <c r="D22" s="177"/>
      <c r="E22" s="177"/>
      <c r="F22" s="177"/>
      <c r="G22" s="190">
        <f>SUM(G6:G8,G12:G21)</f>
        <v>0</v>
      </c>
    </row>
    <row r="23" spans="1:7" ht="15" customHeight="1" thickBot="1" x14ac:dyDescent="0.25">
      <c r="B23" s="178"/>
      <c r="C23" s="178"/>
      <c r="D23" s="179"/>
      <c r="E23" s="179"/>
      <c r="F23" s="179"/>
      <c r="G23" s="180"/>
    </row>
    <row r="24" spans="1:7" ht="39.950000000000003" customHeight="1" thickBot="1" x14ac:dyDescent="0.25">
      <c r="A24" s="30"/>
      <c r="B24" s="31"/>
      <c r="C24" s="31" t="s">
        <v>5</v>
      </c>
      <c r="D24" s="31"/>
      <c r="E24" s="31" t="s">
        <v>388</v>
      </c>
      <c r="F24" s="31" t="s">
        <v>7</v>
      </c>
      <c r="G24" s="138" t="s">
        <v>389</v>
      </c>
    </row>
    <row r="25" spans="1:7" ht="30" customHeight="1" thickBot="1" x14ac:dyDescent="0.25">
      <c r="A25" s="273"/>
      <c r="B25" s="177"/>
      <c r="C25" s="274">
        <v>76</v>
      </c>
      <c r="D25" s="177"/>
      <c r="E25" s="275" t="s">
        <v>33</v>
      </c>
      <c r="F25" s="259" t="s">
        <v>92</v>
      </c>
      <c r="G25" s="276">
        <v>0</v>
      </c>
    </row>
    <row r="26" spans="1:7" ht="15" customHeight="1" thickBot="1" x14ac:dyDescent="0.25">
      <c r="G26" s="181"/>
    </row>
    <row r="27" spans="1:7" ht="20.100000000000001" customHeight="1" thickBot="1" x14ac:dyDescent="0.25">
      <c r="A27" s="337" t="s">
        <v>462</v>
      </c>
      <c r="B27" s="338"/>
      <c r="C27" s="338"/>
      <c r="D27" s="338"/>
      <c r="E27" s="339"/>
      <c r="F27" s="177"/>
      <c r="G27" s="190">
        <f>G22+G25</f>
        <v>0</v>
      </c>
    </row>
  </sheetData>
  <sheetProtection password="CC3B" sheet="1" objects="1" scenarios="1"/>
  <mergeCells count="3">
    <mergeCell ref="F1:G1"/>
    <mergeCell ref="A22:C22"/>
    <mergeCell ref="A27:E27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2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activeCell="M26" activeCellId="1" sqref="E21 M26:N26"/>
    </sheetView>
  </sheetViews>
  <sheetFormatPr defaultRowHeight="12" x14ac:dyDescent="0.2"/>
  <cols>
    <col min="1" max="1" width="5.7109375" style="159" customWidth="1"/>
    <col min="2" max="2" width="15.7109375" style="159" customWidth="1"/>
    <col min="3" max="4" width="8.7109375" style="159" customWidth="1"/>
    <col min="5" max="5" width="95.7109375" style="159" customWidth="1"/>
    <col min="6" max="6" width="7.7109375" style="159" customWidth="1"/>
    <col min="7" max="7" width="15.7109375" style="159" customWidth="1"/>
    <col min="8" max="16384" width="9.140625" style="159"/>
  </cols>
  <sheetData>
    <row r="1" spans="1:7" ht="15" customHeight="1" x14ac:dyDescent="0.2">
      <c r="B1" s="265" t="s">
        <v>463</v>
      </c>
      <c r="D1" s="266"/>
      <c r="F1" s="332" t="s">
        <v>386</v>
      </c>
      <c r="G1" s="333"/>
    </row>
    <row r="2" spans="1:7" ht="15" customHeight="1" x14ac:dyDescent="0.2">
      <c r="B2" s="265" t="s">
        <v>464</v>
      </c>
      <c r="D2" s="266"/>
    </row>
    <row r="3" spans="1:7" ht="15" customHeight="1" x14ac:dyDescent="0.2">
      <c r="B3" s="265" t="s">
        <v>465</v>
      </c>
      <c r="D3" s="266"/>
    </row>
    <row r="4" spans="1:7" ht="15" customHeight="1" thickBot="1" x14ac:dyDescent="0.25">
      <c r="B4" s="161" t="s">
        <v>448</v>
      </c>
      <c r="C4" s="178"/>
      <c r="D4" s="179"/>
      <c r="E4" s="179"/>
      <c r="F4" s="179"/>
    </row>
    <row r="5" spans="1:7" ht="45" customHeight="1" thickBot="1" x14ac:dyDescent="0.25">
      <c r="A5" s="210"/>
      <c r="B5" s="269" t="s">
        <v>97</v>
      </c>
      <c r="C5" s="269" t="s">
        <v>5</v>
      </c>
      <c r="D5" s="270" t="s">
        <v>443</v>
      </c>
      <c r="E5" s="269" t="s">
        <v>388</v>
      </c>
      <c r="F5" s="269" t="s">
        <v>7</v>
      </c>
      <c r="G5" s="183" t="s">
        <v>8</v>
      </c>
    </row>
    <row r="6" spans="1:7" ht="30" customHeight="1" x14ac:dyDescent="0.2">
      <c r="A6" s="277" t="s">
        <v>466</v>
      </c>
      <c r="B6" s="278" t="s">
        <v>467</v>
      </c>
      <c r="C6" s="279">
        <v>15</v>
      </c>
      <c r="D6" s="279" t="s">
        <v>355</v>
      </c>
      <c r="E6" s="280" t="s">
        <v>458</v>
      </c>
      <c r="F6" s="279" t="s">
        <v>46</v>
      </c>
      <c r="G6" s="281">
        <v>0</v>
      </c>
    </row>
    <row r="7" spans="1:7" ht="30" customHeight="1" x14ac:dyDescent="0.2">
      <c r="A7" s="272" t="s">
        <v>468</v>
      </c>
      <c r="B7" s="165" t="s">
        <v>467</v>
      </c>
      <c r="C7" s="166">
        <v>15</v>
      </c>
      <c r="D7" s="166" t="s">
        <v>355</v>
      </c>
      <c r="E7" s="167" t="s">
        <v>458</v>
      </c>
      <c r="F7" s="166" t="s">
        <v>46</v>
      </c>
      <c r="G7" s="185">
        <v>0</v>
      </c>
    </row>
    <row r="8" spans="1:7" ht="30" customHeight="1" x14ac:dyDescent="0.2">
      <c r="A8" s="33">
        <v>211</v>
      </c>
      <c r="B8" s="166" t="s">
        <v>469</v>
      </c>
      <c r="C8" s="166">
        <v>22</v>
      </c>
      <c r="D8" s="166" t="s">
        <v>11</v>
      </c>
      <c r="E8" s="167" t="s">
        <v>304</v>
      </c>
      <c r="F8" s="166" t="s">
        <v>46</v>
      </c>
      <c r="G8" s="185">
        <v>0</v>
      </c>
    </row>
    <row r="9" spans="1:7" ht="30" customHeight="1" x14ac:dyDescent="0.2">
      <c r="A9" s="33"/>
      <c r="B9" s="166" t="s">
        <v>22</v>
      </c>
      <c r="C9" s="166">
        <v>20</v>
      </c>
      <c r="D9" s="166" t="s">
        <v>26</v>
      </c>
      <c r="E9" s="167" t="s">
        <v>446</v>
      </c>
      <c r="F9" s="166" t="s">
        <v>46</v>
      </c>
      <c r="G9" s="185">
        <v>0</v>
      </c>
    </row>
    <row r="10" spans="1:7" ht="30" customHeight="1" thickBot="1" x14ac:dyDescent="0.25">
      <c r="A10" s="196"/>
      <c r="B10" s="198" t="s">
        <v>55</v>
      </c>
      <c r="C10" s="198">
        <v>15</v>
      </c>
      <c r="D10" s="198" t="s">
        <v>26</v>
      </c>
      <c r="E10" s="199" t="s">
        <v>444</v>
      </c>
      <c r="F10" s="198" t="s">
        <v>46</v>
      </c>
      <c r="G10" s="222">
        <v>0</v>
      </c>
    </row>
    <row r="11" spans="1:7" ht="15" customHeight="1" x14ac:dyDescent="0.2">
      <c r="B11" s="178"/>
      <c r="C11" s="178"/>
      <c r="D11" s="179"/>
      <c r="E11" s="179"/>
      <c r="F11" s="179"/>
      <c r="G11" s="271"/>
    </row>
    <row r="12" spans="1:7" ht="15" customHeight="1" thickBot="1" x14ac:dyDescent="0.25">
      <c r="A12" s="160"/>
      <c r="B12" s="161" t="s">
        <v>470</v>
      </c>
    </row>
    <row r="13" spans="1:7" ht="45" customHeight="1" thickBot="1" x14ac:dyDescent="0.25">
      <c r="A13" s="210"/>
      <c r="B13" s="269" t="s">
        <v>97</v>
      </c>
      <c r="C13" s="269" t="s">
        <v>5</v>
      </c>
      <c r="D13" s="270" t="s">
        <v>443</v>
      </c>
      <c r="E13" s="269" t="s">
        <v>388</v>
      </c>
      <c r="F13" s="269" t="s">
        <v>7</v>
      </c>
      <c r="G13" s="183" t="s">
        <v>8</v>
      </c>
    </row>
    <row r="14" spans="1:7" ht="30" customHeight="1" x14ac:dyDescent="0.2">
      <c r="A14" s="33">
        <v>311</v>
      </c>
      <c r="B14" s="166" t="s">
        <v>454</v>
      </c>
      <c r="C14" s="166">
        <v>22</v>
      </c>
      <c r="D14" s="166" t="s">
        <v>11</v>
      </c>
      <c r="E14" s="164" t="s">
        <v>304</v>
      </c>
      <c r="F14" s="166" t="s">
        <v>46</v>
      </c>
      <c r="G14" s="185">
        <v>0</v>
      </c>
    </row>
    <row r="15" spans="1:7" ht="30" customHeight="1" x14ac:dyDescent="0.2">
      <c r="A15" s="272" t="s">
        <v>471</v>
      </c>
      <c r="B15" s="165" t="s">
        <v>467</v>
      </c>
      <c r="C15" s="166">
        <v>15</v>
      </c>
      <c r="D15" s="166" t="s">
        <v>355</v>
      </c>
      <c r="E15" s="167" t="s">
        <v>458</v>
      </c>
      <c r="F15" s="166" t="s">
        <v>46</v>
      </c>
      <c r="G15" s="185">
        <v>0</v>
      </c>
    </row>
    <row r="16" spans="1:7" ht="30" customHeight="1" x14ac:dyDescent="0.2">
      <c r="A16" s="272" t="s">
        <v>472</v>
      </c>
      <c r="B16" s="165" t="s">
        <v>467</v>
      </c>
      <c r="C16" s="166">
        <v>15</v>
      </c>
      <c r="D16" s="166" t="s">
        <v>355</v>
      </c>
      <c r="E16" s="167" t="s">
        <v>458</v>
      </c>
      <c r="F16" s="166" t="s">
        <v>46</v>
      </c>
      <c r="G16" s="185">
        <v>0</v>
      </c>
    </row>
    <row r="17" spans="1:7" ht="30" customHeight="1" thickBot="1" x14ac:dyDescent="0.25">
      <c r="A17" s="33"/>
      <c r="B17" s="165" t="s">
        <v>22</v>
      </c>
      <c r="C17" s="166">
        <v>20</v>
      </c>
      <c r="D17" s="166" t="s">
        <v>26</v>
      </c>
      <c r="E17" s="167" t="s">
        <v>446</v>
      </c>
      <c r="F17" s="166" t="s">
        <v>46</v>
      </c>
      <c r="G17" s="185">
        <v>0</v>
      </c>
    </row>
    <row r="18" spans="1:7" ht="20.100000000000001" customHeight="1" thickBot="1" x14ac:dyDescent="0.25">
      <c r="A18" s="334" t="s">
        <v>32</v>
      </c>
      <c r="B18" s="335"/>
      <c r="C18" s="336"/>
      <c r="D18" s="177"/>
      <c r="E18" s="177"/>
      <c r="F18" s="177"/>
      <c r="G18" s="190">
        <f>SUM(G6:G10,G14:G17)</f>
        <v>0</v>
      </c>
    </row>
    <row r="19" spans="1:7" ht="15" customHeight="1" thickBot="1" x14ac:dyDescent="0.25">
      <c r="B19" s="178"/>
      <c r="C19" s="178"/>
      <c r="D19" s="179"/>
      <c r="E19" s="179"/>
      <c r="F19" s="179"/>
      <c r="G19" s="180"/>
    </row>
    <row r="20" spans="1:7" ht="39.950000000000003" customHeight="1" thickBot="1" x14ac:dyDescent="0.25">
      <c r="A20" s="30"/>
      <c r="B20" s="31"/>
      <c r="C20" s="31" t="s">
        <v>5</v>
      </c>
      <c r="D20" s="31"/>
      <c r="E20" s="31" t="s">
        <v>388</v>
      </c>
      <c r="F20" s="31" t="s">
        <v>7</v>
      </c>
      <c r="G20" s="138" t="s">
        <v>389</v>
      </c>
    </row>
    <row r="21" spans="1:7" ht="30" customHeight="1" thickBot="1" x14ac:dyDescent="0.25">
      <c r="A21" s="273"/>
      <c r="B21" s="177"/>
      <c r="C21" s="274">
        <v>44</v>
      </c>
      <c r="D21" s="177"/>
      <c r="E21" s="275" t="s">
        <v>33</v>
      </c>
      <c r="F21" s="259" t="s">
        <v>92</v>
      </c>
      <c r="G21" s="276">
        <v>0</v>
      </c>
    </row>
    <row r="22" spans="1:7" ht="15" customHeight="1" thickBot="1" x14ac:dyDescent="0.25">
      <c r="G22" s="181"/>
    </row>
    <row r="23" spans="1:7" ht="20.100000000000001" customHeight="1" thickBot="1" x14ac:dyDescent="0.25">
      <c r="A23" s="337" t="s">
        <v>473</v>
      </c>
      <c r="B23" s="338"/>
      <c r="C23" s="338"/>
      <c r="D23" s="338"/>
      <c r="E23" s="339"/>
      <c r="F23" s="177"/>
      <c r="G23" s="190">
        <f>G18+G21</f>
        <v>0</v>
      </c>
    </row>
  </sheetData>
  <sheetProtection password="CC3B" sheet="1" objects="1" scenarios="1"/>
  <mergeCells count="3">
    <mergeCell ref="F1:G1"/>
    <mergeCell ref="A18:C18"/>
    <mergeCell ref="A23:E23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E21" sqref="E21"/>
    </sheetView>
  </sheetViews>
  <sheetFormatPr defaultRowHeight="12" x14ac:dyDescent="0.2"/>
  <cols>
    <col min="1" max="1" width="5.7109375" style="159" customWidth="1"/>
    <col min="2" max="2" width="15.7109375" style="159" customWidth="1"/>
    <col min="3" max="4" width="8.7109375" style="159" customWidth="1"/>
    <col min="5" max="5" width="95.7109375" style="159" customWidth="1"/>
    <col min="6" max="6" width="7.7109375" style="159" customWidth="1"/>
    <col min="7" max="7" width="15.7109375" style="159" customWidth="1"/>
    <col min="8" max="16384" width="9.140625" style="159"/>
  </cols>
  <sheetData>
    <row r="1" spans="1:7" ht="15" customHeight="1" x14ac:dyDescent="0.2">
      <c r="B1" s="265" t="s">
        <v>474</v>
      </c>
      <c r="D1" s="266"/>
      <c r="F1" s="332" t="s">
        <v>386</v>
      </c>
      <c r="G1" s="333"/>
    </row>
    <row r="2" spans="1:7" ht="15" customHeight="1" x14ac:dyDescent="0.2">
      <c r="B2" s="265" t="s">
        <v>475</v>
      </c>
      <c r="D2" s="266"/>
    </row>
    <row r="3" spans="1:7" ht="15" customHeight="1" x14ac:dyDescent="0.2">
      <c r="B3" s="265" t="s">
        <v>476</v>
      </c>
      <c r="D3" s="266"/>
    </row>
    <row r="4" spans="1:7" ht="15" customHeight="1" thickBot="1" x14ac:dyDescent="0.25">
      <c r="B4" s="161" t="s">
        <v>442</v>
      </c>
      <c r="C4" s="178"/>
      <c r="D4" s="179"/>
      <c r="E4" s="179"/>
      <c r="F4" s="179"/>
    </row>
    <row r="5" spans="1:7" ht="45" customHeight="1" thickBot="1" x14ac:dyDescent="0.25">
      <c r="A5" s="210"/>
      <c r="B5" s="269" t="s">
        <v>97</v>
      </c>
      <c r="C5" s="269" t="s">
        <v>5</v>
      </c>
      <c r="D5" s="270" t="s">
        <v>443</v>
      </c>
      <c r="E5" s="269" t="s">
        <v>388</v>
      </c>
      <c r="F5" s="269" t="s">
        <v>7</v>
      </c>
      <c r="G5" s="183" t="s">
        <v>8</v>
      </c>
    </row>
    <row r="6" spans="1:7" ht="30" customHeight="1" x14ac:dyDescent="0.2">
      <c r="A6" s="282" t="s">
        <v>477</v>
      </c>
      <c r="B6" s="162" t="s">
        <v>467</v>
      </c>
      <c r="C6" s="163">
        <v>29</v>
      </c>
      <c r="D6" s="163" t="s">
        <v>355</v>
      </c>
      <c r="E6" s="164" t="s">
        <v>478</v>
      </c>
      <c r="F6" s="163" t="s">
        <v>46</v>
      </c>
      <c r="G6" s="184">
        <v>0</v>
      </c>
    </row>
    <row r="7" spans="1:7" ht="30" customHeight="1" x14ac:dyDescent="0.2">
      <c r="A7" s="33"/>
      <c r="B7" s="166" t="s">
        <v>22</v>
      </c>
      <c r="C7" s="166">
        <v>29</v>
      </c>
      <c r="D7" s="166" t="s">
        <v>355</v>
      </c>
      <c r="E7" s="167" t="s">
        <v>446</v>
      </c>
      <c r="F7" s="166" t="s">
        <v>46</v>
      </c>
      <c r="G7" s="185">
        <v>0</v>
      </c>
    </row>
    <row r="8" spans="1:7" ht="30" customHeight="1" thickBot="1" x14ac:dyDescent="0.25">
      <c r="A8" s="196"/>
      <c r="B8" s="198" t="s">
        <v>55</v>
      </c>
      <c r="C8" s="198">
        <v>15</v>
      </c>
      <c r="D8" s="198" t="s">
        <v>355</v>
      </c>
      <c r="E8" s="199" t="s">
        <v>444</v>
      </c>
      <c r="F8" s="198" t="s">
        <v>46</v>
      </c>
      <c r="G8" s="222">
        <v>0</v>
      </c>
    </row>
    <row r="9" spans="1:7" ht="15" customHeight="1" x14ac:dyDescent="0.2">
      <c r="B9" s="178"/>
      <c r="C9" s="178"/>
      <c r="D9" s="179"/>
      <c r="E9" s="179"/>
      <c r="F9" s="179"/>
      <c r="G9" s="271"/>
    </row>
    <row r="10" spans="1:7" ht="15" customHeight="1" thickBot="1" x14ac:dyDescent="0.25">
      <c r="A10" s="160"/>
      <c r="B10" s="161" t="s">
        <v>448</v>
      </c>
    </row>
    <row r="11" spans="1:7" ht="45" customHeight="1" thickBot="1" x14ac:dyDescent="0.25">
      <c r="A11" s="210"/>
      <c r="B11" s="269" t="s">
        <v>97</v>
      </c>
      <c r="C11" s="269" t="s">
        <v>5</v>
      </c>
      <c r="D11" s="270" t="s">
        <v>443</v>
      </c>
      <c r="E11" s="269" t="s">
        <v>388</v>
      </c>
      <c r="F11" s="269" t="s">
        <v>7</v>
      </c>
      <c r="G11" s="183" t="s">
        <v>8</v>
      </c>
    </row>
    <row r="12" spans="1:7" ht="30" customHeight="1" x14ac:dyDescent="0.2">
      <c r="A12" s="33">
        <v>209</v>
      </c>
      <c r="B12" s="166" t="s">
        <v>454</v>
      </c>
      <c r="C12" s="166">
        <v>12</v>
      </c>
      <c r="D12" s="166" t="s">
        <v>11</v>
      </c>
      <c r="E12" s="164" t="s">
        <v>304</v>
      </c>
      <c r="F12" s="166" t="s">
        <v>46</v>
      </c>
      <c r="G12" s="185">
        <v>0</v>
      </c>
    </row>
    <row r="13" spans="1:7" ht="30" customHeight="1" x14ac:dyDescent="0.2">
      <c r="A13" s="33">
        <v>208</v>
      </c>
      <c r="B13" s="166" t="s">
        <v>479</v>
      </c>
      <c r="C13" s="166">
        <v>18</v>
      </c>
      <c r="D13" s="166" t="s">
        <v>11</v>
      </c>
      <c r="E13" s="167" t="s">
        <v>304</v>
      </c>
      <c r="F13" s="166" t="s">
        <v>46</v>
      </c>
      <c r="G13" s="185">
        <v>0</v>
      </c>
    </row>
    <row r="14" spans="1:7" ht="30" customHeight="1" x14ac:dyDescent="0.2">
      <c r="A14" s="33">
        <v>217</v>
      </c>
      <c r="B14" s="165" t="s">
        <v>128</v>
      </c>
      <c r="C14" s="166">
        <v>17</v>
      </c>
      <c r="D14" s="166" t="s">
        <v>11</v>
      </c>
      <c r="E14" s="167" t="s">
        <v>293</v>
      </c>
      <c r="F14" s="166" t="s">
        <v>46</v>
      </c>
      <c r="G14" s="185">
        <v>0</v>
      </c>
    </row>
    <row r="15" spans="1:7" ht="30" customHeight="1" x14ac:dyDescent="0.2">
      <c r="A15" s="272" t="s">
        <v>480</v>
      </c>
      <c r="B15" s="165" t="s">
        <v>467</v>
      </c>
      <c r="C15" s="166">
        <v>16</v>
      </c>
      <c r="D15" s="166" t="s">
        <v>355</v>
      </c>
      <c r="E15" s="167" t="s">
        <v>458</v>
      </c>
      <c r="F15" s="166" t="s">
        <v>46</v>
      </c>
      <c r="G15" s="185">
        <v>0</v>
      </c>
    </row>
    <row r="16" spans="1:7" ht="30" customHeight="1" thickBot="1" x14ac:dyDescent="0.25">
      <c r="A16" s="33"/>
      <c r="B16" s="165" t="s">
        <v>22</v>
      </c>
      <c r="C16" s="166">
        <v>22</v>
      </c>
      <c r="D16" s="166" t="s">
        <v>26</v>
      </c>
      <c r="E16" s="167" t="s">
        <v>446</v>
      </c>
      <c r="F16" s="166" t="s">
        <v>46</v>
      </c>
      <c r="G16" s="185">
        <v>0</v>
      </c>
    </row>
    <row r="17" spans="1:7" ht="20.100000000000001" customHeight="1" thickBot="1" x14ac:dyDescent="0.25">
      <c r="A17" s="334" t="s">
        <v>32</v>
      </c>
      <c r="B17" s="335"/>
      <c r="C17" s="336"/>
      <c r="D17" s="177"/>
      <c r="E17" s="177"/>
      <c r="F17" s="177"/>
      <c r="G17" s="190">
        <f>SUM(G6:G8,G12:G16)</f>
        <v>0</v>
      </c>
    </row>
    <row r="18" spans="1:7" ht="15" customHeight="1" thickBot="1" x14ac:dyDescent="0.25">
      <c r="B18" s="178"/>
      <c r="C18" s="178"/>
      <c r="D18" s="179"/>
      <c r="E18" s="179"/>
      <c r="F18" s="179"/>
      <c r="G18" s="180"/>
    </row>
    <row r="19" spans="1:7" ht="39.950000000000003" customHeight="1" thickBot="1" x14ac:dyDescent="0.25">
      <c r="A19" s="30"/>
      <c r="B19" s="31"/>
      <c r="C19" s="31" t="s">
        <v>5</v>
      </c>
      <c r="D19" s="31"/>
      <c r="E19" s="31" t="s">
        <v>388</v>
      </c>
      <c r="F19" s="31" t="s">
        <v>7</v>
      </c>
      <c r="G19" s="138" t="s">
        <v>389</v>
      </c>
    </row>
    <row r="20" spans="1:7" ht="30" customHeight="1" thickBot="1" x14ac:dyDescent="0.25">
      <c r="A20" s="273"/>
      <c r="B20" s="177"/>
      <c r="C20" s="274">
        <v>24</v>
      </c>
      <c r="D20" s="177"/>
      <c r="E20" s="275" t="s">
        <v>33</v>
      </c>
      <c r="F20" s="259" t="s">
        <v>92</v>
      </c>
      <c r="G20" s="276">
        <v>0</v>
      </c>
    </row>
    <row r="21" spans="1:7" ht="15" customHeight="1" thickBot="1" x14ac:dyDescent="0.25">
      <c r="G21" s="181"/>
    </row>
    <row r="22" spans="1:7" ht="20.100000000000001" customHeight="1" thickBot="1" x14ac:dyDescent="0.25">
      <c r="A22" s="337" t="s">
        <v>481</v>
      </c>
      <c r="B22" s="338"/>
      <c r="C22" s="338"/>
      <c r="D22" s="338"/>
      <c r="E22" s="339"/>
      <c r="F22" s="177"/>
      <c r="G22" s="190">
        <f>G17+G20</f>
        <v>0</v>
      </c>
    </row>
  </sheetData>
  <sheetProtection password="CC3B" sheet="1" objects="1" scenarios="1"/>
  <mergeCells count="3">
    <mergeCell ref="F1:G1"/>
    <mergeCell ref="A17:C17"/>
    <mergeCell ref="A22:E22"/>
  </mergeCells>
  <printOptions horizontalCentered="1"/>
  <pageMargins left="0.39370078740157483" right="0.39370078740157483" top="0.39370078740157483" bottom="0.39370078740157483" header="0.51181102362204722" footer="0.11811023622047245"/>
  <pageSetup paperSize="9" scale="83" orientation="landscape" r:id="rId1"/>
  <headerFooter alignWithMargins="0">
    <oddFooter>Stránka &amp;P z &amp;N</oddFoot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46</vt:i4>
      </vt:variant>
    </vt:vector>
  </HeadingPairs>
  <TitlesOfParts>
    <vt:vector size="46" baseType="lpstr">
      <vt:lpstr>Souhrnná cenová kalkulace</vt:lpstr>
      <vt:lpstr>TO Ústí nad Labem západ</vt:lpstr>
      <vt:lpstr>TO Ústí nad Labem hl.n. sever</vt:lpstr>
      <vt:lpstr>TO Lovosice</vt:lpstr>
      <vt:lpstr>TO Roudnice n.L.</vt:lpstr>
      <vt:lpstr>TO Roudnice n.L. Straškov</vt:lpstr>
      <vt:lpstr>SSZT UNL západ St.1</vt:lpstr>
      <vt:lpstr>SSZT UNL západ St.5</vt:lpstr>
      <vt:lpstr>SSZT UNL sever Ústř.stavědlo</vt:lpstr>
      <vt:lpstr>SSZT UNL jih </vt:lpstr>
      <vt:lpstr>SSZT Bohosudov</vt:lpstr>
      <vt:lpstr>SSZT Úpořiny</vt:lpstr>
      <vt:lpstr>SSZT Děčín budova KOMPAS</vt:lpstr>
      <vt:lpstr>SSZT Děčín ÚS budova ESA</vt:lpstr>
      <vt:lpstr>SSZT Prostřední Žleb</vt:lpstr>
      <vt:lpstr>SSZT Benešov n.Pl.</vt:lpstr>
      <vt:lpstr>SSZT Rybniště</vt:lpstr>
      <vt:lpstr>SSZT Rumburk</vt:lpstr>
      <vt:lpstr>SSZT Varnsdorf</vt:lpstr>
      <vt:lpstr>Most - výpr.budova 9.+10.p.</vt:lpstr>
      <vt:lpstr>Cheb, Wolkerova 12</vt:lpstr>
      <vt:lpstr>Karlovy Vary, Nákladní 21</vt:lpstr>
      <vt:lpstr>SEE Karlovy Vary - OTV</vt:lpstr>
      <vt:lpstr>SEE Cheb - OTV</vt:lpstr>
      <vt:lpstr>TO Františkovy Lázně</vt:lpstr>
      <vt:lpstr>TO Chodov</vt:lpstr>
      <vt:lpstr>TO Sokolov</vt:lpstr>
      <vt:lpstr>TO Karlovy Vary</vt:lpstr>
      <vt:lpstr>TO Nejdek</vt:lpstr>
      <vt:lpstr>TO Podbořany</vt:lpstr>
      <vt:lpstr>TO Tršnice</vt:lpstr>
      <vt:lpstr>TO Žlutice</vt:lpstr>
      <vt:lpstr>TO Ostrov nad Ohří</vt:lpstr>
      <vt:lpstr>UO Blatno u Jesenice </vt:lpstr>
      <vt:lpstr>UO Sokolov</vt:lpstr>
      <vt:lpstr>RZZ Dasnice</vt:lpstr>
      <vt:lpstr>UO Kynšperk n.O.</vt:lpstr>
      <vt:lpstr>UO Tršnice</vt:lpstr>
      <vt:lpstr>UO Františkovy Lázně</vt:lpstr>
      <vt:lpstr>UO Cheb</vt:lpstr>
      <vt:lpstr>UO Mariánské Lázně</vt:lpstr>
      <vt:lpstr>UO Karlovy Vary</vt:lpstr>
      <vt:lpstr>SSZT Stavědlo Lovosice Jih</vt:lpstr>
      <vt:lpstr>Lovosice Žižkova</vt:lpstr>
      <vt:lpstr>Ústřední stavědlo Lovosice Jih</vt:lpstr>
      <vt:lpstr>Ústřední stavědlo Hněvice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Suchardová Miluše</dc:creator>
  <cp:lastModifiedBy>Mauerová Květa, DiS.</cp:lastModifiedBy>
  <cp:lastPrinted>2019-03-22T16:56:50Z</cp:lastPrinted>
  <dcterms:created xsi:type="dcterms:W3CDTF">2018-01-10T14:02:20Z</dcterms:created>
  <dcterms:modified xsi:type="dcterms:W3CDTF">2019-03-22T20:10:56Z</dcterms:modified>
</cp:coreProperties>
</file>